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11985" yWindow="45" windowWidth="12030" windowHeight="10095" tabRatio="596" activeTab="8"/>
  </bookViews>
  <sheets>
    <sheet name="BB" sheetId="1" r:id="rId1"/>
    <sheet name="TR" sheetId="12" r:id="rId2"/>
    <sheet name="SB" sheetId="13" r:id="rId3"/>
    <sheet name="SW" sheetId="14" r:id="rId4"/>
    <sheet name="JSR" sheetId="15" r:id="rId5"/>
    <sheet name="LBR" sheetId="16" r:id="rId6"/>
    <sheet name="JGB" sheetId="17" r:id="rId7"/>
    <sheet name="CR" sheetId="18" r:id="rId8"/>
    <sheet name="BR" sheetId="19" r:id="rId9"/>
    <sheet name="NSB" sheetId="27" r:id="rId10"/>
    <sheet name="NBB" sheetId="26" r:id="rId11"/>
    <sheet name="NBR" sheetId="25" r:id="rId12"/>
    <sheet name="Go Round Winners" sheetId="20" r:id="rId13"/>
    <sheet name="Payout List" sheetId="21" r:id="rId14"/>
    <sheet name="Sheet1" sheetId="22" state="hidden" r:id="rId15"/>
  </sheets>
  <definedNames>
    <definedName name="_xlnm._FilterDatabase" localSheetId="0" hidden="1">BB!$A$4:$AE$4</definedName>
    <definedName name="_xlnm._FilterDatabase" localSheetId="8" hidden="1">BR!$A$3:$AE$3</definedName>
    <definedName name="_xlnm._FilterDatabase" localSheetId="7" hidden="1">CR!$A$4:$AE$4</definedName>
    <definedName name="_xlnm._FilterDatabase" localSheetId="6" hidden="1">JGB!$A$4:$AE$4</definedName>
    <definedName name="_xlnm._FilterDatabase" localSheetId="4" hidden="1">JSR!$A$4:$AE$4</definedName>
    <definedName name="_xlnm._FilterDatabase" localSheetId="5" hidden="1">LBR!$A$4:$AE$4</definedName>
    <definedName name="_xlnm._FilterDatabase" localSheetId="2" hidden="1">SB!$A$4:$AE$4</definedName>
    <definedName name="_xlnm._FilterDatabase" localSheetId="3" hidden="1">SW!$A$4:$AE$4</definedName>
    <definedName name="_xlnm._FilterDatabase" localSheetId="1" hidden="1">TR!$A$4:$AE$4</definedName>
    <definedName name="_xlnm.Print_Area" localSheetId="0">BB!$A$1:$W$19</definedName>
    <definedName name="_xlnm.Print_Area" localSheetId="8">BR!$A$1:$W$21</definedName>
    <definedName name="_xlnm.Print_Area" localSheetId="7">CR!$A$1:$W$23</definedName>
    <definedName name="_xlnm.Print_Area" localSheetId="6">JGB!$A$1:$W$18</definedName>
    <definedName name="_xlnm.Print_Area" localSheetId="4">JSR!$A$1:$W$18</definedName>
    <definedName name="_xlnm.Print_Area" localSheetId="5">LBR!$A$1:$W$23</definedName>
    <definedName name="_xlnm.Print_Area" localSheetId="10">NBB!$A$1:$W$18</definedName>
    <definedName name="_xlnm.Print_Area" localSheetId="11">NBR!$A$1:$W$18</definedName>
    <definedName name="_xlnm.Print_Area" localSheetId="9">NSB!$A$1:$W$18</definedName>
    <definedName name="_xlnm.Print_Area" localSheetId="2">SB!$A$1:$W$23</definedName>
    <definedName name="_xlnm.Print_Area" localSheetId="3">SW!$A$1:$W$23</definedName>
    <definedName name="_xlnm.Print_Area" localSheetId="1">TR!$A$1:$W$23</definedName>
    <definedName name="_xlnm.Print_Titles" localSheetId="13">'Payout List'!$2:$2</definedName>
  </definedNames>
  <calcPr calcId="145621"/>
</workbook>
</file>

<file path=xl/calcChain.xml><?xml version="1.0" encoding="utf-8"?>
<calcChain xmlns="http://schemas.openxmlformats.org/spreadsheetml/2006/main">
  <c r="W11" i="19" l="1"/>
  <c r="W6" i="19"/>
  <c r="W10" i="19"/>
  <c r="W12" i="19"/>
  <c r="W4" i="19"/>
  <c r="W13" i="19"/>
  <c r="W8" i="19"/>
  <c r="W7" i="19"/>
  <c r="W14" i="19"/>
  <c r="W9" i="19"/>
  <c r="W15" i="19"/>
  <c r="W5" i="19"/>
  <c r="Q7" i="27" l="1"/>
  <c r="M7" i="27"/>
  <c r="L7" i="27"/>
  <c r="K7" i="27"/>
  <c r="P7" i="27" s="1"/>
  <c r="Q6" i="27"/>
  <c r="M6" i="27"/>
  <c r="L6" i="27"/>
  <c r="K6" i="27"/>
  <c r="P6" i="27" s="1"/>
  <c r="Q5" i="27"/>
  <c r="M5" i="27"/>
  <c r="L5" i="27"/>
  <c r="K5" i="27"/>
  <c r="P5" i="27" s="1"/>
  <c r="Q7" i="26"/>
  <c r="M7" i="26"/>
  <c r="L7" i="26"/>
  <c r="Q6" i="26"/>
  <c r="M6" i="26"/>
  <c r="L6" i="26"/>
  <c r="M5" i="26"/>
  <c r="L5" i="26"/>
  <c r="Q7" i="25"/>
  <c r="M7" i="25"/>
  <c r="L7" i="25"/>
  <c r="K7" i="25"/>
  <c r="P7" i="25" s="1"/>
  <c r="Q6" i="25"/>
  <c r="M6" i="25"/>
  <c r="L6" i="25"/>
  <c r="K6" i="25"/>
  <c r="P6" i="25" s="1"/>
  <c r="Q5" i="25"/>
  <c r="M5" i="25"/>
  <c r="L5" i="25"/>
  <c r="K5" i="25"/>
  <c r="P5" i="25" s="1"/>
  <c r="W9" i="15"/>
  <c r="S9" i="15"/>
  <c r="R9" i="15"/>
  <c r="Q9" i="15"/>
  <c r="V9" i="15" s="1"/>
  <c r="Q15" i="19"/>
  <c r="V15" i="19" s="1"/>
  <c r="W13" i="18"/>
  <c r="Q13" i="18"/>
  <c r="V13" i="18" s="1"/>
  <c r="W16" i="16"/>
  <c r="S16" i="16"/>
  <c r="R16" i="16"/>
  <c r="Q16" i="16"/>
  <c r="V16" i="16" s="1"/>
  <c r="W10" i="14"/>
  <c r="Q10" i="14"/>
  <c r="V10" i="14" s="1"/>
  <c r="W5" i="13"/>
  <c r="S5" i="13"/>
  <c r="R5" i="13"/>
  <c r="Q5" i="13"/>
  <c r="V5" i="13" s="1"/>
  <c r="W16" i="12"/>
  <c r="S16" i="12"/>
  <c r="R16" i="12"/>
  <c r="Q16" i="12"/>
  <c r="V16" i="12" s="1"/>
  <c r="W6" i="1"/>
  <c r="S6" i="1"/>
  <c r="R6" i="1"/>
  <c r="Q6" i="1"/>
  <c r="V6" i="1" s="1"/>
  <c r="W8" i="1"/>
  <c r="S8" i="1"/>
  <c r="R8" i="1"/>
  <c r="Q8" i="1"/>
  <c r="V8" i="1" s="1"/>
  <c r="W10" i="1"/>
  <c r="S10" i="1"/>
  <c r="R10" i="1"/>
  <c r="Q10" i="1"/>
  <c r="V10" i="1" s="1"/>
  <c r="Q5" i="19" l="1"/>
  <c r="Y3" i="21"/>
  <c r="Q11" i="19" l="1"/>
  <c r="V11" i="19" s="1"/>
  <c r="Q6" i="19"/>
  <c r="V6" i="19" s="1"/>
  <c r="Y4" i="21"/>
  <c r="Y5" i="21"/>
  <c r="Y6" i="21"/>
  <c r="Y7" i="21"/>
  <c r="Y8" i="21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61" i="21"/>
  <c r="Y62" i="21"/>
  <c r="Y63" i="21"/>
  <c r="Y64" i="21"/>
  <c r="Y65" i="21"/>
  <c r="Y66" i="21"/>
  <c r="Y67" i="21"/>
  <c r="Y68" i="21"/>
  <c r="Y69" i="21"/>
  <c r="Y70" i="21"/>
  <c r="Y71" i="21"/>
  <c r="Y72" i="21"/>
  <c r="Y73" i="21"/>
  <c r="Y74" i="21"/>
  <c r="Y75" i="21"/>
  <c r="Y76" i="21"/>
  <c r="Y77" i="21"/>
  <c r="Y78" i="21"/>
  <c r="Y79" i="21"/>
  <c r="Y80" i="21"/>
  <c r="Y81" i="21"/>
  <c r="Y82" i="21"/>
  <c r="Y83" i="21"/>
  <c r="Y84" i="21"/>
  <c r="Y85" i="21"/>
  <c r="Y86" i="21"/>
  <c r="Y87" i="21"/>
  <c r="Q7" i="1"/>
  <c r="V7" i="1" s="1"/>
  <c r="V10" i="19"/>
  <c r="Q12" i="19"/>
  <c r="V12" i="19" s="1"/>
  <c r="Q4" i="19"/>
  <c r="V4" i="19" s="1"/>
  <c r="Q13" i="19"/>
  <c r="V13" i="19" s="1"/>
  <c r="Q8" i="19"/>
  <c r="V8" i="19" s="1"/>
  <c r="Q7" i="19"/>
  <c r="V7" i="19" s="1"/>
  <c r="Q14" i="19"/>
  <c r="V14" i="19" s="1"/>
  <c r="Q9" i="19"/>
  <c r="V9" i="19" s="1"/>
  <c r="V5" i="19"/>
  <c r="W15" i="18"/>
  <c r="W8" i="18"/>
  <c r="W7" i="18"/>
  <c r="W11" i="18"/>
  <c r="W12" i="18"/>
  <c r="W5" i="18"/>
  <c r="W9" i="18"/>
  <c r="W16" i="18"/>
  <c r="W10" i="18"/>
  <c r="W14" i="18"/>
  <c r="S8" i="18"/>
  <c r="S11" i="18"/>
  <c r="S12" i="18"/>
  <c r="S10" i="18"/>
  <c r="R15" i="18"/>
  <c r="R11" i="18"/>
  <c r="R9" i="18"/>
  <c r="R10" i="18"/>
  <c r="R14" i="18"/>
  <c r="Q15" i="18"/>
  <c r="V15" i="18" s="1"/>
  <c r="Q8" i="18"/>
  <c r="V8" i="18" s="1"/>
  <c r="Q7" i="18"/>
  <c r="V7" i="18" s="1"/>
  <c r="Q11" i="18"/>
  <c r="V11" i="18" s="1"/>
  <c r="Q12" i="18"/>
  <c r="V12" i="18" s="1"/>
  <c r="Q5" i="18"/>
  <c r="V5" i="18" s="1"/>
  <c r="Q9" i="18"/>
  <c r="V9" i="18" s="1"/>
  <c r="Q16" i="18"/>
  <c r="V16" i="18" s="1"/>
  <c r="Q10" i="18"/>
  <c r="V10" i="18" s="1"/>
  <c r="Q14" i="18"/>
  <c r="V14" i="18" s="1"/>
  <c r="W6" i="18"/>
  <c r="Q6" i="18"/>
  <c r="V6" i="18" s="1"/>
  <c r="W10" i="17"/>
  <c r="W7" i="17"/>
  <c r="W5" i="17"/>
  <c r="W8" i="17"/>
  <c r="W9" i="17"/>
  <c r="S10" i="17"/>
  <c r="S7" i="17"/>
  <c r="S5" i="17"/>
  <c r="S8" i="17"/>
  <c r="S9" i="17"/>
  <c r="R10" i="17"/>
  <c r="R7" i="17"/>
  <c r="R5" i="17"/>
  <c r="R8" i="17"/>
  <c r="R9" i="17"/>
  <c r="Q10" i="17"/>
  <c r="V10" i="17" s="1"/>
  <c r="Q7" i="17"/>
  <c r="V7" i="17" s="1"/>
  <c r="Q5" i="17"/>
  <c r="V5" i="17" s="1"/>
  <c r="Q8" i="17"/>
  <c r="V8" i="17" s="1"/>
  <c r="V9" i="17"/>
  <c r="W6" i="17"/>
  <c r="S6" i="17"/>
  <c r="R6" i="17"/>
  <c r="Q6" i="17"/>
  <c r="V6" i="17" s="1"/>
  <c r="W12" i="16"/>
  <c r="W7" i="16"/>
  <c r="W14" i="16"/>
  <c r="W10" i="16"/>
  <c r="W8" i="16"/>
  <c r="W5" i="16"/>
  <c r="W15" i="16"/>
  <c r="W9" i="16"/>
  <c r="W11" i="16"/>
  <c r="W6" i="16"/>
  <c r="S12" i="16"/>
  <c r="S7" i="16"/>
  <c r="S14" i="16"/>
  <c r="S10" i="16"/>
  <c r="S8" i="16"/>
  <c r="S5" i="16"/>
  <c r="S15" i="16"/>
  <c r="S9" i="16"/>
  <c r="S11" i="16"/>
  <c r="S6" i="16"/>
  <c r="R12" i="16"/>
  <c r="R7" i="16"/>
  <c r="R14" i="16"/>
  <c r="R10" i="16"/>
  <c r="R8" i="16"/>
  <c r="R5" i="16"/>
  <c r="R15" i="16"/>
  <c r="R9" i="16"/>
  <c r="R11" i="16"/>
  <c r="R6" i="16"/>
  <c r="Q12" i="16"/>
  <c r="V12" i="16" s="1"/>
  <c r="Q7" i="16"/>
  <c r="V7" i="16" s="1"/>
  <c r="Q14" i="16"/>
  <c r="V14" i="16" s="1"/>
  <c r="Q10" i="16"/>
  <c r="V10" i="16" s="1"/>
  <c r="Q8" i="16"/>
  <c r="V8" i="16" s="1"/>
  <c r="Q5" i="16"/>
  <c r="V5" i="16" s="1"/>
  <c r="Q15" i="16"/>
  <c r="V15" i="16" s="1"/>
  <c r="Q9" i="16"/>
  <c r="V9" i="16" s="1"/>
  <c r="Q11" i="16"/>
  <c r="V11" i="16" s="1"/>
  <c r="Q6" i="16"/>
  <c r="V6" i="16" s="1"/>
  <c r="W13" i="16"/>
  <c r="S13" i="16"/>
  <c r="R13" i="16"/>
  <c r="Q13" i="16"/>
  <c r="V13" i="16" s="1"/>
  <c r="W6" i="15"/>
  <c r="W5" i="15"/>
  <c r="W10" i="15"/>
  <c r="W8" i="15"/>
  <c r="S6" i="15"/>
  <c r="S5" i="15"/>
  <c r="S10" i="15"/>
  <c r="S8" i="15"/>
  <c r="R6" i="15"/>
  <c r="R5" i="15"/>
  <c r="R10" i="15"/>
  <c r="R8" i="15"/>
  <c r="Q6" i="15"/>
  <c r="V6" i="15" s="1"/>
  <c r="Q5" i="15"/>
  <c r="V5" i="15" s="1"/>
  <c r="Q10" i="15"/>
  <c r="V10" i="15" s="1"/>
  <c r="Q8" i="15"/>
  <c r="V8" i="15" s="1"/>
  <c r="W7" i="15"/>
  <c r="S7" i="15"/>
  <c r="R7" i="15"/>
  <c r="Q7" i="15"/>
  <c r="V7" i="15" s="1"/>
  <c r="W6" i="14"/>
  <c r="W13" i="14"/>
  <c r="W11" i="14"/>
  <c r="W14" i="14"/>
  <c r="W15" i="14"/>
  <c r="W5" i="14"/>
  <c r="W12" i="14"/>
  <c r="W9" i="14"/>
  <c r="W7" i="14"/>
  <c r="W16" i="14"/>
  <c r="S6" i="14"/>
  <c r="S11" i="14"/>
  <c r="S5" i="14"/>
  <c r="S12" i="14"/>
  <c r="S9" i="14"/>
  <c r="R6" i="14"/>
  <c r="R5" i="14"/>
  <c r="R9" i="14"/>
  <c r="Q6" i="14"/>
  <c r="V6" i="14" s="1"/>
  <c r="Q13" i="14"/>
  <c r="V13" i="14" s="1"/>
  <c r="Q11" i="14"/>
  <c r="V11" i="14" s="1"/>
  <c r="Q14" i="14"/>
  <c r="V14" i="14" s="1"/>
  <c r="Q15" i="14"/>
  <c r="V15" i="14" s="1"/>
  <c r="Q5" i="14"/>
  <c r="V5" i="14" s="1"/>
  <c r="Q12" i="14"/>
  <c r="V12" i="14" s="1"/>
  <c r="Q9" i="14"/>
  <c r="V9" i="14" s="1"/>
  <c r="Q7" i="14"/>
  <c r="V7" i="14" s="1"/>
  <c r="V16" i="14"/>
  <c r="W8" i="14"/>
  <c r="W15" i="13"/>
  <c r="S15" i="13"/>
  <c r="R15" i="13"/>
  <c r="Q8" i="14"/>
  <c r="V8" i="14" s="1"/>
  <c r="Q15" i="13"/>
  <c r="V15" i="13" s="1"/>
  <c r="W14" i="13"/>
  <c r="W13" i="13"/>
  <c r="W12" i="13"/>
  <c r="W6" i="13"/>
  <c r="W8" i="13"/>
  <c r="W7" i="13"/>
  <c r="W9" i="13"/>
  <c r="W11" i="13"/>
  <c r="W16" i="13"/>
  <c r="W10" i="13"/>
  <c r="R14" i="13"/>
  <c r="R13" i="13"/>
  <c r="R12" i="13"/>
  <c r="R6" i="13"/>
  <c r="R8" i="13"/>
  <c r="R7" i="13"/>
  <c r="R11" i="13"/>
  <c r="R16" i="13"/>
  <c r="R10" i="13"/>
  <c r="S14" i="13"/>
  <c r="S13" i="13"/>
  <c r="S12" i="13"/>
  <c r="S6" i="13"/>
  <c r="S8" i="13"/>
  <c r="S7" i="13"/>
  <c r="S9" i="13"/>
  <c r="S11" i="13"/>
  <c r="S16" i="13"/>
  <c r="S10" i="13"/>
  <c r="S8" i="12"/>
  <c r="Q14" i="13"/>
  <c r="V14" i="13" s="1"/>
  <c r="Q13" i="13"/>
  <c r="V13" i="13" s="1"/>
  <c r="Q12" i="13"/>
  <c r="V12" i="13" s="1"/>
  <c r="Q6" i="13"/>
  <c r="V6" i="13" s="1"/>
  <c r="Q8" i="13"/>
  <c r="V8" i="13" s="1"/>
  <c r="Q7" i="13"/>
  <c r="V7" i="13" s="1"/>
  <c r="Q9" i="13"/>
  <c r="V9" i="13" s="1"/>
  <c r="Q11" i="13"/>
  <c r="V11" i="13" s="1"/>
  <c r="Q16" i="13"/>
  <c r="V16" i="13" s="1"/>
  <c r="Q10" i="13"/>
  <c r="V10" i="13" s="1"/>
  <c r="W5" i="12"/>
  <c r="W10" i="12"/>
  <c r="W11" i="12"/>
  <c r="W14" i="12"/>
  <c r="W6" i="12"/>
  <c r="W12" i="12"/>
  <c r="W7" i="12"/>
  <c r="W9" i="12"/>
  <c r="W13" i="12"/>
  <c r="W15" i="12"/>
  <c r="W8" i="12"/>
  <c r="Q5" i="12"/>
  <c r="V5" i="12" s="1"/>
  <c r="Q10" i="12"/>
  <c r="V10" i="12" s="1"/>
  <c r="Q11" i="12"/>
  <c r="V11" i="12" s="1"/>
  <c r="Q14" i="12"/>
  <c r="V14" i="12" s="1"/>
  <c r="Q6" i="12"/>
  <c r="V6" i="12" s="1"/>
  <c r="Q12" i="12"/>
  <c r="V12" i="12" s="1"/>
  <c r="Q7" i="12"/>
  <c r="V7" i="12" s="1"/>
  <c r="Q9" i="12"/>
  <c r="V9" i="12" s="1"/>
  <c r="Q13" i="12"/>
  <c r="V13" i="12" s="1"/>
  <c r="Q15" i="12"/>
  <c r="V15" i="12" s="1"/>
  <c r="Q8" i="12"/>
  <c r="V8" i="12" s="1"/>
  <c r="S5" i="12"/>
  <c r="S10" i="12"/>
  <c r="S11" i="12"/>
  <c r="S14" i="12"/>
  <c r="S6" i="12"/>
  <c r="S12" i="12"/>
  <c r="S7" i="12"/>
  <c r="S9" i="12"/>
  <c r="S13" i="12"/>
  <c r="S15" i="12"/>
  <c r="S15" i="1"/>
  <c r="R5" i="12"/>
  <c r="R10" i="12"/>
  <c r="R11" i="12"/>
  <c r="R14" i="12"/>
  <c r="R6" i="12"/>
  <c r="R12" i="12"/>
  <c r="R7" i="12"/>
  <c r="R9" i="12"/>
  <c r="R13" i="12"/>
  <c r="R15" i="12"/>
  <c r="R8" i="12"/>
  <c r="S14" i="1"/>
  <c r="S9" i="1"/>
  <c r="S12" i="1"/>
  <c r="S13" i="1"/>
  <c r="S11" i="1"/>
  <c r="S7" i="1"/>
  <c r="S5" i="1"/>
  <c r="W9" i="1"/>
  <c r="W12" i="1"/>
  <c r="W13" i="1"/>
  <c r="W11" i="1"/>
  <c r="W7" i="1"/>
  <c r="W15" i="1"/>
  <c r="Q14" i="1"/>
  <c r="V14" i="1" s="1"/>
  <c r="Q9" i="1"/>
  <c r="V9" i="1" s="1"/>
  <c r="Q12" i="1"/>
  <c r="V12" i="1" s="1"/>
  <c r="Q13" i="1"/>
  <c r="V13" i="1" s="1"/>
  <c r="Q11" i="1"/>
  <c r="V11" i="1" s="1"/>
  <c r="Q5" i="1"/>
  <c r="Q15" i="1"/>
  <c r="V15" i="1" s="1"/>
  <c r="R14" i="1"/>
  <c r="R9" i="1"/>
  <c r="R12" i="1"/>
  <c r="R13" i="1"/>
  <c r="R11" i="1"/>
  <c r="R7" i="1"/>
  <c r="R5" i="1"/>
  <c r="R15" i="1"/>
</calcChain>
</file>

<file path=xl/sharedStrings.xml><?xml version="1.0" encoding="utf-8"?>
<sst xmlns="http://schemas.openxmlformats.org/spreadsheetml/2006/main" count="548" uniqueCount="169">
  <si>
    <t>BAREBACK</t>
  </si>
  <si>
    <t>Contestant</t>
  </si>
  <si>
    <t>Score</t>
  </si>
  <si>
    <t>Points</t>
  </si>
  <si>
    <t>Aggregate
Score</t>
  </si>
  <si>
    <t xml:space="preserve"> Qualified On</t>
  </si>
  <si>
    <t>STEER WRESTLING</t>
  </si>
  <si>
    <t>Time</t>
  </si>
  <si>
    <t>Aggregate
Time</t>
  </si>
  <si>
    <t>SADDLE BRONC</t>
  </si>
  <si>
    <t>TIE DOWN ROPING</t>
  </si>
  <si>
    <t>TEAM ROPING</t>
  </si>
  <si>
    <t>BULL RIDING</t>
  </si>
  <si>
    <t>Payout</t>
  </si>
  <si>
    <t>Place</t>
  </si>
  <si>
    <t>Open Events</t>
  </si>
  <si>
    <t>Junior Events</t>
  </si>
  <si>
    <t>Payout for Go's &amp; Aggregate</t>
  </si>
  <si>
    <t>Total Points</t>
  </si>
  <si>
    <t xml:space="preserve">Aggregate Points </t>
  </si>
  <si>
    <t>Aggregate Payout</t>
  </si>
  <si>
    <t>Championship Points</t>
  </si>
  <si>
    <t>Total Payout</t>
  </si>
  <si>
    <t>JUNIOR STEER RIDING</t>
  </si>
  <si>
    <t>LADIES BARREL RACING</t>
  </si>
  <si>
    <t>JUNIOR GIRLS BARREL RACING</t>
  </si>
  <si>
    <t>Saddle Bronc</t>
  </si>
  <si>
    <t>Bareback</t>
  </si>
  <si>
    <t>Bull Riding</t>
  </si>
  <si>
    <t>Tie Down Roping</t>
  </si>
  <si>
    <t>Event</t>
  </si>
  <si>
    <t>Tuesday</t>
  </si>
  <si>
    <t>Wednesday</t>
  </si>
  <si>
    <t>Thursday</t>
  </si>
  <si>
    <t>Friday</t>
  </si>
  <si>
    <t>Steer Wrestling</t>
  </si>
  <si>
    <t>Ladies Barrel Racing</t>
  </si>
  <si>
    <t>Team Roping</t>
  </si>
  <si>
    <t>Junior Steer Riding</t>
  </si>
  <si>
    <t>Junior Girls Barrel Racing</t>
  </si>
  <si>
    <t>Go 1 Payout</t>
  </si>
  <si>
    <t>Go 2 Payout</t>
  </si>
  <si>
    <t>Go 3 Payout</t>
  </si>
  <si>
    <t>Go 4 Payout</t>
  </si>
  <si>
    <t>Go 5 Payout</t>
  </si>
  <si>
    <t>Fines Deducted</t>
  </si>
  <si>
    <t>1st</t>
  </si>
  <si>
    <t>2nd</t>
  </si>
  <si>
    <t>3rd</t>
  </si>
  <si>
    <t>4th</t>
  </si>
  <si>
    <t xml:space="preserve">On Direct </t>
  </si>
  <si>
    <t>Deposit</t>
  </si>
  <si>
    <t>one payment made for total amount</t>
  </si>
  <si>
    <t>Saturday</t>
  </si>
  <si>
    <t>NOVICE SADDLE BRONC</t>
  </si>
  <si>
    <t>NOVICE BAREBACK</t>
  </si>
  <si>
    <t>NOVICE BULL RIDING</t>
  </si>
  <si>
    <t>2017 CCA Finals Contestant Payout Sheet</t>
  </si>
  <si>
    <t>CALDER PETERSON</t>
  </si>
  <si>
    <t>LANE FERGUSSON</t>
  </si>
  <si>
    <t>BRETT WILLIAMS</t>
  </si>
  <si>
    <t>BRADY BERTRAM</t>
  </si>
  <si>
    <t>MONTY KOOPMAN</t>
  </si>
  <si>
    <t>ADAM GILCHRIST</t>
  </si>
  <si>
    <t>MIKE GORDON</t>
  </si>
  <si>
    <t>CASEY BERTRAM</t>
  </si>
  <si>
    <t>TIMOTHY COSTELLO</t>
  </si>
  <si>
    <t>KOLE ASHBACHER</t>
  </si>
  <si>
    <t>WYATT THURSTON</t>
  </si>
  <si>
    <t>TJ LOEPPKY</t>
  </si>
  <si>
    <t>LONNIE PHILLIPS</t>
  </si>
  <si>
    <t>RON HUNT</t>
  </si>
  <si>
    <t>CHANSE SWITZER</t>
  </si>
  <si>
    <t>TYSON THUE</t>
  </si>
  <si>
    <t>KAL KLOVANSKY</t>
  </si>
  <si>
    <t>DEVON PORTER</t>
  </si>
  <si>
    <t>TRACE NICKOLSON</t>
  </si>
  <si>
    <t>SCOTT SIGFUSSON</t>
  </si>
  <si>
    <t>KOBE KMITA</t>
  </si>
  <si>
    <t>KADE MCDONALD</t>
  </si>
  <si>
    <t>JAMES PERRIN</t>
  </si>
  <si>
    <t>COLT KORNFELD</t>
  </si>
  <si>
    <t>JENNIFER GETZ</t>
  </si>
  <si>
    <t>JACEY CROSSLEY</t>
  </si>
  <si>
    <t>KRYSTAL GRAD</t>
  </si>
  <si>
    <t>CALONNA SLADE</t>
  </si>
  <si>
    <t>DANA LOVELL</t>
  </si>
  <si>
    <t>LOGAN RESCH</t>
  </si>
  <si>
    <t>JANAE WILSON</t>
  </si>
  <si>
    <t>BAILEE HUMPHREY</t>
  </si>
  <si>
    <t>CASSIDY GORDON</t>
  </si>
  <si>
    <t>KEVIN DUNHAM</t>
  </si>
  <si>
    <t>JUSTIN BRIDGEMAN</t>
  </si>
  <si>
    <t>BRUCE DUNHAM</t>
  </si>
  <si>
    <t>SHAWN WILLIAMSON</t>
  </si>
  <si>
    <t>SHANE BROWN</t>
  </si>
  <si>
    <t>MATT SWITZER</t>
  </si>
  <si>
    <t>BRODIE DINWOODIE</t>
  </si>
  <si>
    <t>CHANCE SJOGREN</t>
  </si>
  <si>
    <t>CASEY BEAR</t>
  </si>
  <si>
    <t>WILLIAM BARROWS</t>
  </si>
  <si>
    <t xml:space="preserve"> </t>
  </si>
  <si>
    <t>Novice Events</t>
  </si>
  <si>
    <t>BAILEY PLAISIER</t>
  </si>
  <si>
    <t>KYLE JOHNSON</t>
  </si>
  <si>
    <t>DANNY VANDENAMEELE</t>
  </si>
  <si>
    <t>TRAVIS HEEB</t>
  </si>
  <si>
    <t>CASSIEN HAUDEGAND</t>
  </si>
  <si>
    <t>BUCK MOEN</t>
  </si>
  <si>
    <t>BLAINE SWITZER   SHAWN WILLIAMSON</t>
  </si>
  <si>
    <t>2018 CANADIAN COWBOYS ASSOCIATION FINALS RODEO</t>
  </si>
  <si>
    <t>CHANSE SWITZER         BEN SWITZER</t>
  </si>
  <si>
    <t>WYATT STUBER         BRADY CHAPPEL</t>
  </si>
  <si>
    <t>IAN BOX                 CONNOR BOX</t>
  </si>
  <si>
    <t>TAYLOR WUDRICH              TANNER  JONES</t>
  </si>
  <si>
    <t>TRAVIS KELLETT   MICHAEL SMITH</t>
  </si>
  <si>
    <t>LONNIE BROWN       SHANE BROWN</t>
  </si>
  <si>
    <t>DALTON KRAFT         JARED PANCOAST</t>
  </si>
  <si>
    <t>DUSTIN CROMARTY    JEFF EBERTS</t>
  </si>
  <si>
    <t>KEVIN TURNER             KYLE CHAPPEL</t>
  </si>
  <si>
    <t>TEE MCLEOD                SCOTT MCLEOD</t>
  </si>
  <si>
    <t>TY PATON                            JIM BOB GOMERSALL</t>
  </si>
  <si>
    <t>COLT SMITH</t>
  </si>
  <si>
    <t>LUCAS MACZA</t>
  </si>
  <si>
    <t>LACHLAN MILLER</t>
  </si>
  <si>
    <t>CHASE ZWEIFEL</t>
  </si>
  <si>
    <t>COLEMAN WATT</t>
  </si>
  <si>
    <t>AVERY BRIGDEN</t>
  </si>
  <si>
    <t>DUSTY CARAGATA</t>
  </si>
  <si>
    <t>TRAVIS MUNRO</t>
  </si>
  <si>
    <t>RILEY HAYES</t>
  </si>
  <si>
    <t>TEE MCLEOD</t>
  </si>
  <si>
    <t>JUSTIN MILLER</t>
  </si>
  <si>
    <t>JEFF HEGGIE</t>
  </si>
  <si>
    <t>KEGAN KMITA</t>
  </si>
  <si>
    <t>GAGE HILLIS</t>
  </si>
  <si>
    <t>ORRIN MARSHALL</t>
  </si>
  <si>
    <t>JORDAN FITZHENRY</t>
  </si>
  <si>
    <t>CHLOE CROSSLEY</t>
  </si>
  <si>
    <t>ROBBI KELLER</t>
  </si>
  <si>
    <t>HALEY GLASRUD</t>
  </si>
  <si>
    <t>RYLEE WILSON</t>
  </si>
  <si>
    <t>KASSIDY WILLIAMSON</t>
  </si>
  <si>
    <t>KAYBREE ZUNTI</t>
  </si>
  <si>
    <t>LILY WILSON</t>
  </si>
  <si>
    <t>KAYCE LIPTAK</t>
  </si>
  <si>
    <t>CODY ROOD</t>
  </si>
  <si>
    <t>TYLER GETZ</t>
  </si>
  <si>
    <t>ORY BROWN</t>
  </si>
  <si>
    <t>LANCE GORDON</t>
  </si>
  <si>
    <t>QUINTEN TAYLOR</t>
  </si>
  <si>
    <t>SEAN CLARK</t>
  </si>
  <si>
    <t>LANDON SCHMIDT</t>
  </si>
  <si>
    <t>HAYDEN BRIGGS</t>
  </si>
  <si>
    <t>JEFFREY HUDSON</t>
  </si>
  <si>
    <t>COLE HARTMAN</t>
  </si>
  <si>
    <t>CHAD HARTMAN</t>
  </si>
  <si>
    <t>WILLIAM PERRIN</t>
  </si>
  <si>
    <t>KADEN PATON</t>
  </si>
  <si>
    <t>BLAKE LINK</t>
  </si>
  <si>
    <t>CRUZ MCNULTY</t>
  </si>
  <si>
    <t>STEFAN TONITA</t>
  </si>
  <si>
    <t>2018 CCA Finals - Go Round Winners</t>
  </si>
  <si>
    <t>312,50</t>
  </si>
  <si>
    <t>1st Performance $42 grounf money each</t>
  </si>
  <si>
    <t>1st perf. $10.42 ground money each</t>
  </si>
  <si>
    <t xml:space="preserve">2nd perf, ground money - </t>
  </si>
  <si>
    <t>2nd perf. Ground money</t>
  </si>
  <si>
    <t>2nd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</si>
</sst>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0.0"/>
    <numFmt numFmtId="168" formatCode="&quot;$&quot;#,##0.00"/>
  </numFmts>
  <fonts count="50" x14ac:knownFonts="1">
    <font>
      <sz val="11"/>
      <color theme="1"/>
      <name val="Calibri"/>
      <family val="2"/>
      <scheme val="minor"/>
    </font>
    <font>
      <b/>
      <sz val="18"/>
      <name val="Verdana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C0000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12"/>
      <color theme="0" tint="-4.9989318521683403E-2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9"/>
      <color rgb="FF00B05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theme="0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675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2">
    <xf numFmtId="0" fontId="0" fillId="0" borderId="0"/>
    <xf numFmtId="166" fontId="8" fillId="0" borderId="0" applyFont="0" applyFill="0" applyBorder="0" applyAlignment="0" applyProtection="0"/>
  </cellStyleXfs>
  <cellXfs count="298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5" fillId="2" borderId="0" xfId="0" applyFont="1" applyFill="1"/>
    <xf numFmtId="0" fontId="5" fillId="0" borderId="0" xfId="0" applyFont="1"/>
    <xf numFmtId="0" fontId="0" fillId="0" borderId="1" xfId="0" applyBorder="1"/>
    <xf numFmtId="0" fontId="11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ont="1" applyFill="1"/>
    <xf numFmtId="0" fontId="5" fillId="0" borderId="0" xfId="0" applyFont="1" applyFill="1"/>
    <xf numFmtId="0" fontId="0" fillId="0" borderId="0" xfId="0" applyFill="1"/>
    <xf numFmtId="0" fontId="11" fillId="0" borderId="0" xfId="0" applyFont="1" applyBorder="1" applyAlignment="1">
      <alignment horizontal="center"/>
    </xf>
    <xf numFmtId="165" fontId="5" fillId="0" borderId="0" xfId="0" applyNumberFormat="1" applyFont="1" applyFill="1" applyBorder="1"/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66" fontId="19" fillId="0" borderId="10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6" fontId="19" fillId="0" borderId="12" xfId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6" fontId="19" fillId="0" borderId="15" xfId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164" fontId="18" fillId="0" borderId="9" xfId="0" applyNumberFormat="1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3" fillId="3" borderId="1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6" fontId="0" fillId="0" borderId="0" xfId="0" applyNumberFormat="1" applyFill="1" applyBorder="1"/>
    <xf numFmtId="0" fontId="5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0" fillId="4" borderId="29" xfId="0" applyFont="1" applyFill="1" applyBorder="1" applyAlignment="1">
      <alignment horizontal="center"/>
    </xf>
    <xf numFmtId="0" fontId="0" fillId="0" borderId="28" xfId="0" applyBorder="1"/>
    <xf numFmtId="166" fontId="21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/>
    <xf numFmtId="166" fontId="35" fillId="0" borderId="0" xfId="0" applyNumberFormat="1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/>
    <xf numFmtId="0" fontId="14" fillId="0" borderId="28" xfId="0" applyFont="1" applyFill="1" applyBorder="1" applyAlignment="1">
      <alignment horizontal="center" vertical="center" wrapText="1"/>
    </xf>
    <xf numFmtId="166" fontId="37" fillId="0" borderId="28" xfId="0" applyNumberFormat="1" applyFont="1" applyFill="1" applyBorder="1" applyAlignment="1">
      <alignment horizontal="center" vertical="center"/>
    </xf>
    <xf numFmtId="166" fontId="31" fillId="0" borderId="28" xfId="0" applyNumberFormat="1" applyFont="1" applyFill="1" applyBorder="1" applyAlignment="1">
      <alignment horizontal="center" vertical="center"/>
    </xf>
    <xf numFmtId="166" fontId="31" fillId="0" borderId="29" xfId="0" applyNumberFormat="1" applyFont="1" applyFill="1" applyBorder="1" applyAlignment="1">
      <alignment horizontal="center" vertical="center"/>
    </xf>
    <xf numFmtId="166" fontId="31" fillId="0" borderId="29" xfId="0" applyNumberFormat="1" applyFont="1" applyFill="1" applyBorder="1" applyAlignment="1">
      <alignment vertical="center"/>
    </xf>
    <xf numFmtId="0" fontId="0" fillId="0" borderId="31" xfId="0" applyFill="1" applyBorder="1"/>
    <xf numFmtId="6" fontId="32" fillId="0" borderId="29" xfId="0" applyNumberFormat="1" applyFont="1" applyFill="1" applyBorder="1" applyAlignment="1">
      <alignment horizontal="center" vertical="center"/>
    </xf>
    <xf numFmtId="166" fontId="14" fillId="0" borderId="28" xfId="0" applyNumberFormat="1" applyFont="1" applyFill="1" applyBorder="1" applyAlignment="1">
      <alignment horizontal="center" vertical="center"/>
    </xf>
    <xf numFmtId="166" fontId="14" fillId="0" borderId="7" xfId="0" applyNumberFormat="1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25" fillId="7" borderId="33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left"/>
    </xf>
    <xf numFmtId="0" fontId="19" fillId="0" borderId="34" xfId="0" applyFont="1" applyBorder="1" applyAlignment="1"/>
    <xf numFmtId="0" fontId="19" fillId="0" borderId="35" xfId="0" applyFont="1" applyBorder="1" applyAlignment="1"/>
    <xf numFmtId="0" fontId="19" fillId="0" borderId="35" xfId="0" applyFont="1" applyBorder="1" applyAlignment="1">
      <alignment horizontal="left"/>
    </xf>
    <xf numFmtId="0" fontId="0" fillId="0" borderId="35" xfId="0" applyBorder="1" applyAlignment="1"/>
    <xf numFmtId="0" fontId="19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9" fillId="0" borderId="35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wrapText="1"/>
    </xf>
    <xf numFmtId="0" fontId="19" fillId="0" borderId="36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9" fillId="0" borderId="37" xfId="0" applyFont="1" applyBorder="1" applyAlignment="1"/>
    <xf numFmtId="0" fontId="19" fillId="0" borderId="36" xfId="0" applyFont="1" applyBorder="1" applyAlignment="1"/>
    <xf numFmtId="0" fontId="0" fillId="0" borderId="36" xfId="0" applyBorder="1" applyAlignment="1"/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center"/>
    </xf>
    <xf numFmtId="0" fontId="19" fillId="0" borderId="34" xfId="0" applyFont="1" applyBorder="1" applyAlignment="1">
      <alignment horizontal="left" wrapText="1"/>
    </xf>
    <xf numFmtId="0" fontId="19" fillId="0" borderId="36" xfId="0" applyFont="1" applyBorder="1" applyAlignment="1">
      <alignment horizontal="left" wrapText="1"/>
    </xf>
    <xf numFmtId="0" fontId="13" fillId="7" borderId="5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5" fillId="7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166" fontId="14" fillId="7" borderId="30" xfId="0" applyNumberFormat="1" applyFont="1" applyFill="1" applyBorder="1" applyAlignment="1" applyProtection="1">
      <alignment horizontal="center" vertical="center"/>
    </xf>
    <xf numFmtId="166" fontId="14" fillId="7" borderId="30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</xf>
    <xf numFmtId="2" fontId="4" fillId="3" borderId="16" xfId="0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166" fontId="21" fillId="7" borderId="18" xfId="0" applyNumberFormat="1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/>
      <protection locked="0"/>
    </xf>
    <xf numFmtId="166" fontId="4" fillId="0" borderId="16" xfId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166" fontId="4" fillId="0" borderId="16" xfId="1" applyFont="1" applyBorder="1" applyAlignment="1" applyProtection="1">
      <alignment horizontal="center" vertical="center"/>
      <protection locked="0"/>
    </xf>
    <xf numFmtId="166" fontId="4" fillId="3" borderId="16" xfId="1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</xf>
    <xf numFmtId="2" fontId="4" fillId="3" borderId="24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166" fontId="21" fillId="7" borderId="12" xfId="0" applyNumberFormat="1" applyFont="1" applyFill="1" applyBorder="1" applyAlignment="1" applyProtection="1">
      <alignment horizontal="center" vertical="center"/>
    </xf>
    <xf numFmtId="166" fontId="4" fillId="0" borderId="24" xfId="1" applyFont="1" applyFill="1" applyBorder="1" applyAlignment="1" applyProtection="1">
      <alignment horizontal="center" vertical="center"/>
      <protection locked="0"/>
    </xf>
    <xf numFmtId="166" fontId="4" fillId="3" borderId="24" xfId="1" applyFont="1" applyFill="1" applyBorder="1" applyAlignment="1" applyProtection="1">
      <alignment horizontal="center" vertical="center"/>
      <protection locked="0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6" xfId="0" applyNumberFormat="1" applyFont="1" applyFill="1" applyBorder="1" applyAlignment="1" applyProtection="1">
      <alignment horizontal="center" vertical="center"/>
      <protection locked="0"/>
    </xf>
    <xf numFmtId="167" fontId="4" fillId="0" borderId="24" xfId="0" applyNumberFormat="1" applyFont="1" applyBorder="1" applyAlignment="1" applyProtection="1">
      <alignment horizontal="center" vertical="center"/>
      <protection locked="0"/>
    </xf>
    <xf numFmtId="166" fontId="4" fillId="0" borderId="24" xfId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left" wrapText="1"/>
      <protection locked="0"/>
    </xf>
    <xf numFmtId="167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168" fontId="4" fillId="0" borderId="16" xfId="1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168" fontId="4" fillId="0" borderId="16" xfId="1" applyNumberFormat="1" applyFont="1" applyFill="1" applyBorder="1" applyAlignment="1" applyProtection="1">
      <alignment horizontal="center" vertical="center"/>
      <protection locked="0"/>
    </xf>
    <xf numFmtId="164" fontId="4" fillId="0" borderId="16" xfId="1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167" fontId="4" fillId="0" borderId="16" xfId="0" applyNumberFormat="1" applyFont="1" applyBorder="1" applyAlignment="1" applyProtection="1">
      <alignment horizontal="left"/>
      <protection locked="0"/>
    </xf>
    <xf numFmtId="166" fontId="4" fillId="0" borderId="16" xfId="1" applyFont="1" applyBorder="1" applyAlignment="1" applyProtection="1">
      <alignment horizontal="left"/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166" fontId="4" fillId="3" borderId="16" xfId="1" applyFont="1" applyFill="1" applyBorder="1" applyAlignment="1" applyProtection="1">
      <alignment horizontal="left"/>
      <protection locked="0"/>
    </xf>
    <xf numFmtId="167" fontId="4" fillId="0" borderId="16" xfId="0" applyNumberFormat="1" applyFont="1" applyFill="1" applyBorder="1" applyAlignment="1" applyProtection="1">
      <alignment horizontal="left"/>
      <protection locked="0"/>
    </xf>
    <xf numFmtId="166" fontId="4" fillId="0" borderId="16" xfId="1" applyFont="1" applyFill="1" applyBorder="1" applyAlignment="1" applyProtection="1">
      <alignment horizontal="left"/>
      <protection locked="0"/>
    </xf>
    <xf numFmtId="167" fontId="4" fillId="0" borderId="24" xfId="0" applyNumberFormat="1" applyFont="1" applyBorder="1" applyAlignment="1" applyProtection="1">
      <alignment horizontal="left"/>
      <protection locked="0"/>
    </xf>
    <xf numFmtId="166" fontId="4" fillId="0" borderId="24" xfId="1" applyFont="1" applyBorder="1" applyAlignment="1" applyProtection="1">
      <alignment horizontal="left"/>
      <protection locked="0"/>
    </xf>
    <xf numFmtId="0" fontId="4" fillId="3" borderId="24" xfId="0" applyFont="1" applyFill="1" applyBorder="1" applyAlignment="1" applyProtection="1">
      <alignment horizontal="left"/>
      <protection locked="0"/>
    </xf>
    <xf numFmtId="166" fontId="4" fillId="3" borderId="24" xfId="1" applyFont="1" applyFill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0" fillId="4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66" fontId="6" fillId="0" borderId="16" xfId="1" applyFont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2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166" fontId="6" fillId="0" borderId="16" xfId="1" applyFont="1" applyFill="1" applyBorder="1" applyAlignment="1" applyProtection="1">
      <alignment horizontal="center" vertical="center"/>
      <protection locked="0"/>
    </xf>
    <xf numFmtId="166" fontId="27" fillId="0" borderId="16" xfId="1" applyFont="1" applyFill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8" fontId="6" fillId="0" borderId="16" xfId="1" applyNumberFormat="1" applyFont="1" applyBorder="1" applyAlignment="1" applyProtection="1">
      <alignment vertical="center"/>
      <protection locked="0"/>
    </xf>
    <xf numFmtId="0" fontId="20" fillId="4" borderId="16" xfId="0" applyNumberFormat="1" applyFont="1" applyFill="1" applyBorder="1" applyAlignment="1" applyProtection="1">
      <alignment horizontal="center" vertical="center"/>
      <protection locked="0"/>
    </xf>
    <xf numFmtId="8" fontId="6" fillId="0" borderId="7" xfId="1" applyNumberFormat="1" applyFont="1" applyBorder="1" applyAlignment="1" applyProtection="1">
      <alignment horizontal="center" vertical="center"/>
      <protection locked="0"/>
    </xf>
    <xf numFmtId="8" fontId="6" fillId="0" borderId="16" xfId="1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8" fontId="6" fillId="0" borderId="16" xfId="1" applyNumberFormat="1" applyFont="1" applyBorder="1" applyAlignment="1" applyProtection="1">
      <alignment horizontal="center" vertical="center"/>
      <protection locked="0"/>
    </xf>
    <xf numFmtId="49" fontId="6" fillId="0" borderId="16" xfId="1" applyNumberFormat="1" applyFont="1" applyBorder="1" applyAlignment="1" applyProtection="1">
      <alignment horizontal="center" vertical="center"/>
      <protection locked="0"/>
    </xf>
    <xf numFmtId="16" fontId="20" fillId="4" borderId="16" xfId="0" applyNumberFormat="1" applyFont="1" applyFill="1" applyBorder="1" applyAlignment="1" applyProtection="1">
      <alignment horizontal="center" vertical="center"/>
      <protection locked="0"/>
    </xf>
    <xf numFmtId="168" fontId="6" fillId="0" borderId="16" xfId="1" applyNumberFormat="1" applyFont="1" applyBorder="1" applyAlignment="1" applyProtection="1">
      <alignment horizontal="center" vertical="center"/>
      <protection locked="0"/>
    </xf>
    <xf numFmtId="7" fontId="6" fillId="0" borderId="16" xfId="1" applyNumberFormat="1" applyFont="1" applyBorder="1" applyAlignment="1" applyProtection="1">
      <alignment horizontal="center" vertical="center"/>
      <protection locked="0"/>
    </xf>
    <xf numFmtId="168" fontId="6" fillId="0" borderId="16" xfId="1" applyNumberFormat="1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166" fontId="6" fillId="0" borderId="24" xfId="1" applyFont="1" applyBorder="1" applyAlignment="1" applyProtection="1">
      <alignment horizontal="center" vertical="center"/>
      <protection locked="0"/>
    </xf>
    <xf numFmtId="168" fontId="6" fillId="0" borderId="24" xfId="1" applyNumberFormat="1" applyFont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2" fontId="6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6" fontId="6" fillId="0" borderId="24" xfId="1" applyFont="1" applyFill="1" applyBorder="1" applyAlignment="1" applyProtection="1">
      <alignment horizontal="center" vertical="center"/>
      <protection locked="0"/>
    </xf>
    <xf numFmtId="166" fontId="27" fillId="0" borderId="24" xfId="1" applyFont="1" applyFill="1" applyBorder="1" applyAlignment="1" applyProtection="1">
      <alignment horizontal="center" vertical="center"/>
      <protection locked="0"/>
    </xf>
    <xf numFmtId="0" fontId="14" fillId="4" borderId="2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167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167" fontId="6" fillId="0" borderId="16" xfId="0" applyNumberFormat="1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167" fontId="6" fillId="0" borderId="24" xfId="0" applyNumberFormat="1" applyFont="1" applyFill="1" applyBorder="1" applyAlignment="1" applyProtection="1">
      <alignment horizontal="center" vertical="center"/>
      <protection locked="0"/>
    </xf>
    <xf numFmtId="168" fontId="6" fillId="0" borderId="24" xfId="1" applyNumberFormat="1" applyFont="1" applyFill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168" fontId="20" fillId="4" borderId="16" xfId="0" applyNumberFormat="1" applyFont="1" applyFill="1" applyBorder="1" applyAlignment="1" applyProtection="1">
      <alignment horizontal="center" vertical="center"/>
      <protection locked="0"/>
    </xf>
    <xf numFmtId="168" fontId="6" fillId="0" borderId="16" xfId="0" applyNumberFormat="1" applyFont="1" applyBorder="1" applyAlignment="1" applyProtection="1">
      <alignment horizontal="center" vertical="center"/>
      <protection locked="0"/>
    </xf>
    <xf numFmtId="6" fontId="0" fillId="0" borderId="29" xfId="0" applyNumberFormat="1" applyFill="1" applyBorder="1" applyAlignment="1" applyProtection="1">
      <alignment horizontal="center" vertical="center"/>
      <protection locked="0"/>
    </xf>
    <xf numFmtId="166" fontId="6" fillId="0" borderId="7" xfId="1" applyFont="1" applyFill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26" fillId="5" borderId="16" xfId="0" applyFont="1" applyFill="1" applyBorder="1" applyAlignment="1" applyProtection="1">
      <alignment horizontal="center" vertical="center" wrapText="1"/>
      <protection locked="0"/>
    </xf>
    <xf numFmtId="0" fontId="20" fillId="5" borderId="16" xfId="0" applyFont="1" applyFill="1" applyBorder="1" applyAlignment="1" applyProtection="1">
      <alignment horizontal="center" vertical="center"/>
      <protection locked="0"/>
    </xf>
    <xf numFmtId="167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/>
      <protection locked="0"/>
    </xf>
    <xf numFmtId="167" fontId="5" fillId="5" borderId="16" xfId="0" applyNumberFormat="1" applyFont="1" applyFill="1" applyBorder="1" applyAlignment="1" applyProtection="1">
      <alignment horizontal="center" vertical="center"/>
      <protection locked="0"/>
    </xf>
    <xf numFmtId="166" fontId="3" fillId="5" borderId="16" xfId="1" applyFont="1" applyFill="1" applyBorder="1" applyAlignment="1" applyProtection="1">
      <alignment horizontal="center" vertical="center"/>
      <protection locked="0"/>
    </xf>
    <xf numFmtId="0" fontId="26" fillId="6" borderId="32" xfId="0" applyFont="1" applyFill="1" applyBorder="1" applyAlignment="1" applyProtection="1">
      <alignment horizontal="center" vertical="center" wrapText="1"/>
      <protection locked="0"/>
    </xf>
    <xf numFmtId="0" fontId="26" fillId="6" borderId="27" xfId="0" applyFont="1" applyFill="1" applyBorder="1" applyAlignment="1" applyProtection="1">
      <alignment horizontal="center" vertical="center" wrapText="1"/>
      <protection locked="0"/>
    </xf>
    <xf numFmtId="0" fontId="20" fillId="6" borderId="27" xfId="0" applyFont="1" applyFill="1" applyBorder="1" applyAlignment="1" applyProtection="1">
      <alignment horizontal="center" vertical="center"/>
      <protection locked="0"/>
    </xf>
    <xf numFmtId="167" fontId="6" fillId="6" borderId="27" xfId="0" applyNumberFormat="1" applyFont="1" applyFill="1" applyBorder="1" applyAlignment="1" applyProtection="1">
      <alignment horizontal="center" vertical="center"/>
      <protection locked="0"/>
    </xf>
    <xf numFmtId="166" fontId="6" fillId="6" borderId="27" xfId="1" applyFont="1" applyFill="1" applyBorder="1" applyAlignment="1" applyProtection="1">
      <alignment horizontal="center" vertical="center"/>
      <protection locked="0"/>
    </xf>
    <xf numFmtId="166" fontId="3" fillId="6" borderId="27" xfId="1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167" fontId="6" fillId="0" borderId="27" xfId="0" applyNumberFormat="1" applyFont="1" applyFill="1" applyBorder="1" applyAlignment="1" applyProtection="1">
      <alignment horizontal="center" vertical="center"/>
      <protection locked="0"/>
    </xf>
    <xf numFmtId="166" fontId="6" fillId="0" borderId="27" xfId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166" fontId="27" fillId="0" borderId="27" xfId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166" fontId="14" fillId="7" borderId="26" xfId="0" applyNumberFormat="1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left"/>
      <protection locked="0"/>
    </xf>
    <xf numFmtId="0" fontId="38" fillId="8" borderId="17" xfId="0" applyFont="1" applyFill="1" applyBorder="1" applyAlignment="1" applyProtection="1">
      <alignment horizontal="center" vertical="center"/>
    </xf>
    <xf numFmtId="0" fontId="4" fillId="8" borderId="24" xfId="0" applyFont="1" applyFill="1" applyBorder="1" applyAlignment="1" applyProtection="1">
      <alignment horizontal="center" vertical="center"/>
      <protection locked="0"/>
    </xf>
    <xf numFmtId="0" fontId="4" fillId="8" borderId="24" xfId="0" applyFont="1" applyFill="1" applyBorder="1" applyAlignment="1" applyProtection="1">
      <alignment horizontal="left"/>
      <protection locked="0"/>
    </xf>
    <xf numFmtId="0" fontId="38" fillId="8" borderId="25" xfId="0" applyFont="1" applyFill="1" applyBorder="1" applyAlignment="1" applyProtection="1">
      <alignment horizontal="center" vertical="center"/>
    </xf>
    <xf numFmtId="0" fontId="39" fillId="0" borderId="11" xfId="0" applyFont="1" applyBorder="1" applyAlignment="1" applyProtection="1">
      <alignment horizontal="left" wrapText="1"/>
      <protection locked="0"/>
    </xf>
    <xf numFmtId="1" fontId="4" fillId="8" borderId="16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left"/>
      <protection locked="0"/>
    </xf>
    <xf numFmtId="0" fontId="40" fillId="0" borderId="11" xfId="0" applyFont="1" applyBorder="1" applyAlignment="1" applyProtection="1">
      <alignment horizontal="left"/>
      <protection locked="0"/>
    </xf>
    <xf numFmtId="0" fontId="3" fillId="7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 wrapText="1"/>
    </xf>
    <xf numFmtId="0" fontId="42" fillId="7" borderId="2" xfId="0" applyFont="1" applyFill="1" applyBorder="1" applyAlignment="1">
      <alignment horizontal="center" vertical="center" wrapText="1"/>
    </xf>
    <xf numFmtId="0" fontId="42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166" fontId="38" fillId="7" borderId="18" xfId="0" applyNumberFormat="1" applyFont="1" applyFill="1" applyBorder="1" applyAlignment="1" applyProtection="1">
      <alignment horizontal="center" vertical="center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166" fontId="38" fillId="7" borderId="12" xfId="0" applyNumberFormat="1" applyFont="1" applyFill="1" applyBorder="1" applyAlignment="1" applyProtection="1">
      <alignment horizontal="center" vertical="center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4" fillId="8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39" fillId="0" borderId="11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/>
    </xf>
    <xf numFmtId="0" fontId="17" fillId="3" borderId="6" xfId="0" applyFont="1" applyFill="1" applyBorder="1" applyAlignment="1">
      <alignment horizontal="center" vertical="top" wrapText="1"/>
    </xf>
    <xf numFmtId="166" fontId="4" fillId="0" borderId="16" xfId="1" applyNumberFormat="1" applyFont="1" applyFill="1" applyBorder="1" applyAlignment="1" applyProtection="1">
      <alignment horizontal="left" shrinkToFit="1"/>
      <protection locked="0"/>
    </xf>
    <xf numFmtId="166" fontId="4" fillId="0" borderId="16" xfId="1" applyFont="1" applyFill="1" applyBorder="1" applyAlignment="1" applyProtection="1">
      <alignment horizontal="left" shrinkToFit="1"/>
      <protection locked="0"/>
    </xf>
    <xf numFmtId="166" fontId="4" fillId="0" borderId="16" xfId="1" applyFont="1" applyBorder="1" applyAlignment="1" applyProtection="1">
      <alignment horizontal="left" shrinkToFit="1"/>
      <protection locked="0"/>
    </xf>
    <xf numFmtId="168" fontId="4" fillId="0" borderId="16" xfId="1" applyNumberFormat="1" applyFont="1" applyFill="1" applyBorder="1" applyAlignment="1" applyProtection="1">
      <alignment horizontal="left" shrinkToFit="1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16" fontId="4" fillId="8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65" fontId="6" fillId="0" borderId="39" xfId="0" applyNumberFormat="1" applyFont="1" applyFill="1" applyBorder="1" applyAlignment="1">
      <alignment horizontal="center"/>
    </xf>
    <xf numFmtId="165" fontId="6" fillId="9" borderId="21" xfId="0" applyNumberFormat="1" applyFont="1" applyFill="1" applyBorder="1" applyAlignment="1">
      <alignment horizontal="center"/>
    </xf>
    <xf numFmtId="165" fontId="43" fillId="9" borderId="39" xfId="0" applyNumberFormat="1" applyFont="1" applyFill="1" applyBorder="1" applyAlignment="1">
      <alignment horizontal="center" wrapText="1"/>
    </xf>
    <xf numFmtId="166" fontId="19" fillId="0" borderId="40" xfId="1" applyFont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/>
    </xf>
    <xf numFmtId="165" fontId="6" fillId="9" borderId="21" xfId="0" applyNumberFormat="1" applyFont="1" applyFill="1" applyBorder="1" applyAlignment="1">
      <alignment horizontal="centerContinuous"/>
    </xf>
    <xf numFmtId="165" fontId="44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>
      <alignment horizontal="center"/>
    </xf>
    <xf numFmtId="165" fontId="46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65" fontId="48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8" fillId="4" borderId="20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7" fillId="3" borderId="20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29" fillId="4" borderId="33" xfId="0" applyFont="1" applyFill="1" applyBorder="1" applyAlignment="1">
      <alignment horizontal="center"/>
    </xf>
    <xf numFmtId="0" fontId="30" fillId="4" borderId="20" xfId="0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0" fontId="30" fillId="4" borderId="2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zoomScale="75" zoomScaleNormal="75" workbookViewId="0">
      <selection activeCell="W5" sqref="W5"/>
    </sheetView>
  </sheetViews>
  <sheetFormatPr defaultRowHeight="15" x14ac:dyDescent="0.25"/>
  <cols>
    <col min="1" max="1" width="23.42578125" style="10" customWidth="1"/>
    <col min="2" max="2" width="6.140625" style="39" customWidth="1"/>
    <col min="3" max="3" width="7.5703125" customWidth="1"/>
    <col min="4" max="4" width="12.7109375" customWidth="1"/>
    <col min="5" max="5" width="8.5703125" style="43" customWidth="1"/>
    <col min="6" max="6" width="11.42578125" customWidth="1"/>
    <col min="7" max="7" width="11.7109375" customWidth="1"/>
    <col min="8" max="8" width="5.5703125" style="43" customWidth="1"/>
    <col min="9" max="9" width="7.5703125" customWidth="1"/>
    <col min="10" max="10" width="12" bestFit="1" customWidth="1"/>
    <col min="11" max="11" width="5.5703125" style="39" customWidth="1"/>
    <col min="12" max="12" width="7.5703125" customWidth="1"/>
    <col min="13" max="13" width="12" bestFit="1" customWidth="1"/>
    <col min="14" max="14" width="4.8554687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1"/>
      <c r="B2" s="19"/>
      <c r="C2" s="11"/>
      <c r="D2" s="1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84" t="s">
        <v>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71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98">
        <v>4</v>
      </c>
      <c r="L4" s="98" t="s">
        <v>2</v>
      </c>
      <c r="M4" s="98" t="s">
        <v>13</v>
      </c>
      <c r="N4" s="98">
        <v>5</v>
      </c>
      <c r="O4" s="98" t="s">
        <v>2</v>
      </c>
      <c r="P4" s="98" t="s">
        <v>13</v>
      </c>
      <c r="Q4" s="73" t="s">
        <v>18</v>
      </c>
      <c r="R4" s="99" t="s">
        <v>4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ht="38.25" customHeight="1" x14ac:dyDescent="0.3">
      <c r="A5" s="237" t="s">
        <v>103</v>
      </c>
      <c r="B5" s="229"/>
      <c r="C5" s="118">
        <v>0</v>
      </c>
      <c r="D5" s="119"/>
      <c r="E5" s="229">
        <v>40</v>
      </c>
      <c r="F5" s="118">
        <v>81.5</v>
      </c>
      <c r="G5" s="119">
        <v>1500</v>
      </c>
      <c r="H5" s="229"/>
      <c r="I5" s="118"/>
      <c r="J5" s="119"/>
      <c r="K5" s="229"/>
      <c r="L5" s="118"/>
      <c r="M5" s="119"/>
      <c r="N5" s="229"/>
      <c r="O5" s="118"/>
      <c r="P5" s="119"/>
      <c r="Q5" s="112">
        <f t="shared" ref="Q5:Q15" si="0">B5+E5+H5+K5+N5</f>
        <v>40</v>
      </c>
      <c r="R5" s="113">
        <f t="shared" ref="R5:R15" si="1">C5+F5+I5+L5+O5</f>
        <v>81.5</v>
      </c>
      <c r="S5" s="114">
        <f t="shared" ref="S5:S15" si="2">IF(C5&gt;1,1,0)+IF(F5&gt;1,1,0)+IF(I5&gt;1,1,0)+IF(L5&gt;1,1,0)+IF(O5&gt;1,1,0)</f>
        <v>1</v>
      </c>
      <c r="T5" s="105"/>
      <c r="U5" s="120"/>
      <c r="V5" s="231"/>
      <c r="W5" s="115"/>
      <c r="X5" s="5"/>
      <c r="Y5" s="5"/>
      <c r="Z5" s="5"/>
      <c r="AA5" s="5"/>
      <c r="AB5" s="5"/>
      <c r="AC5" s="5"/>
    </row>
    <row r="6" spans="1:31" ht="38.25" customHeight="1" x14ac:dyDescent="0.3">
      <c r="A6" s="237" t="s">
        <v>61</v>
      </c>
      <c r="B6" s="229"/>
      <c r="C6" s="118">
        <v>72</v>
      </c>
      <c r="D6" s="119"/>
      <c r="E6" s="229"/>
      <c r="F6" s="118">
        <v>76.5</v>
      </c>
      <c r="G6" s="119"/>
      <c r="H6" s="229"/>
      <c r="I6" s="118"/>
      <c r="J6" s="119"/>
      <c r="K6" s="229"/>
      <c r="L6" s="118"/>
      <c r="M6" s="119"/>
      <c r="N6" s="229"/>
      <c r="O6" s="118"/>
      <c r="P6" s="119"/>
      <c r="Q6" s="112">
        <f t="shared" si="0"/>
        <v>0</v>
      </c>
      <c r="R6" s="113">
        <f t="shared" si="1"/>
        <v>148.5</v>
      </c>
      <c r="S6" s="114">
        <f t="shared" si="2"/>
        <v>2</v>
      </c>
      <c r="T6" s="105"/>
      <c r="U6" s="120"/>
      <c r="V6" s="231">
        <f t="shared" ref="V6:V15" si="3">Q6+T6</f>
        <v>0</v>
      </c>
      <c r="W6" s="115">
        <f t="shared" ref="W6:W15" si="4">D6+G6+J6+M6+P6+U6</f>
        <v>0</v>
      </c>
      <c r="X6" s="17"/>
      <c r="Y6" s="15"/>
      <c r="Z6" s="15"/>
      <c r="AA6" s="15"/>
      <c r="AB6" s="15"/>
      <c r="AC6" s="15"/>
      <c r="AD6" s="15"/>
      <c r="AE6" s="15"/>
    </row>
    <row r="7" spans="1:31" s="13" customFormat="1" ht="38.25" customHeight="1" x14ac:dyDescent="0.3">
      <c r="A7" s="237" t="s">
        <v>104</v>
      </c>
      <c r="B7" s="229">
        <v>30</v>
      </c>
      <c r="C7" s="118">
        <v>76.5</v>
      </c>
      <c r="D7" s="119">
        <v>750</v>
      </c>
      <c r="E7" s="229">
        <v>5</v>
      </c>
      <c r="F7" s="118">
        <v>77.5</v>
      </c>
      <c r="G7" s="119">
        <v>125</v>
      </c>
      <c r="H7" s="229"/>
      <c r="I7" s="118"/>
      <c r="J7" s="119"/>
      <c r="K7" s="229"/>
      <c r="L7" s="118"/>
      <c r="M7" s="119"/>
      <c r="N7" s="229"/>
      <c r="O7" s="118"/>
      <c r="P7" s="119"/>
      <c r="Q7" s="112">
        <f t="shared" si="0"/>
        <v>35</v>
      </c>
      <c r="R7" s="113">
        <f t="shared" si="1"/>
        <v>154</v>
      </c>
      <c r="S7" s="114">
        <f t="shared" si="2"/>
        <v>2</v>
      </c>
      <c r="T7" s="105"/>
      <c r="U7" s="120"/>
      <c r="V7" s="231">
        <f t="shared" si="3"/>
        <v>35</v>
      </c>
      <c r="W7" s="115">
        <f t="shared" si="4"/>
        <v>875</v>
      </c>
      <c r="X7" s="5"/>
      <c r="Y7" s="5"/>
      <c r="Z7" s="5"/>
      <c r="AA7" s="5"/>
      <c r="AB7" s="5"/>
      <c r="AC7" s="5"/>
      <c r="AD7"/>
      <c r="AE7"/>
    </row>
    <row r="8" spans="1:31" ht="38.25" customHeight="1" x14ac:dyDescent="0.3">
      <c r="A8" s="237" t="s">
        <v>105</v>
      </c>
      <c r="B8" s="229">
        <v>20</v>
      </c>
      <c r="C8" s="118">
        <v>75</v>
      </c>
      <c r="D8" s="119">
        <v>500</v>
      </c>
      <c r="E8" s="229">
        <v>5</v>
      </c>
      <c r="F8" s="118">
        <v>77.5</v>
      </c>
      <c r="G8" s="119">
        <v>125</v>
      </c>
      <c r="H8" s="229"/>
      <c r="I8" s="118"/>
      <c r="J8" s="119"/>
      <c r="K8" s="229"/>
      <c r="L8" s="118"/>
      <c r="M8" s="119"/>
      <c r="N8" s="229"/>
      <c r="O8" s="118"/>
      <c r="P8" s="119"/>
      <c r="Q8" s="112">
        <f t="shared" si="0"/>
        <v>25</v>
      </c>
      <c r="R8" s="113">
        <f t="shared" si="1"/>
        <v>152.5</v>
      </c>
      <c r="S8" s="114">
        <f t="shared" si="2"/>
        <v>2</v>
      </c>
      <c r="T8" s="105"/>
      <c r="U8" s="120"/>
      <c r="V8" s="231">
        <f t="shared" si="3"/>
        <v>25</v>
      </c>
      <c r="W8" s="115">
        <f t="shared" si="4"/>
        <v>625</v>
      </c>
      <c r="X8" s="17"/>
      <c r="Y8" s="15"/>
      <c r="Z8" s="15"/>
      <c r="AA8" s="15"/>
      <c r="AB8" s="15"/>
      <c r="AC8" s="15"/>
      <c r="AD8" s="15"/>
      <c r="AE8" s="15"/>
    </row>
    <row r="9" spans="1:31" ht="38.25" customHeight="1" x14ac:dyDescent="0.3">
      <c r="A9" s="237" t="s">
        <v>106</v>
      </c>
      <c r="B9" s="229">
        <v>40</v>
      </c>
      <c r="C9" s="118">
        <v>77</v>
      </c>
      <c r="D9" s="119">
        <v>1500</v>
      </c>
      <c r="E9" s="229"/>
      <c r="F9" s="118">
        <v>75</v>
      </c>
      <c r="G9" s="119"/>
      <c r="H9" s="229"/>
      <c r="I9" s="118"/>
      <c r="J9" s="119"/>
      <c r="K9" s="229"/>
      <c r="L9" s="118"/>
      <c r="M9" s="119"/>
      <c r="N9" s="229"/>
      <c r="O9" s="118"/>
      <c r="P9" s="119"/>
      <c r="Q9" s="112">
        <f t="shared" si="0"/>
        <v>40</v>
      </c>
      <c r="R9" s="113">
        <f t="shared" si="1"/>
        <v>152</v>
      </c>
      <c r="S9" s="114">
        <f t="shared" si="2"/>
        <v>2</v>
      </c>
      <c r="T9" s="105"/>
      <c r="U9" s="120"/>
      <c r="V9" s="231">
        <f t="shared" si="3"/>
        <v>40</v>
      </c>
      <c r="W9" s="115">
        <f t="shared" si="4"/>
        <v>1500</v>
      </c>
      <c r="X9" s="14"/>
      <c r="Y9" s="14"/>
      <c r="Z9" s="14"/>
      <c r="AA9" s="14"/>
      <c r="AB9" s="14"/>
      <c r="AC9" s="14"/>
      <c r="AD9" s="14"/>
      <c r="AE9" s="13"/>
    </row>
    <row r="10" spans="1:31" ht="38.25" customHeight="1" x14ac:dyDescent="0.3">
      <c r="A10" s="237" t="s">
        <v>59</v>
      </c>
      <c r="B10" s="229"/>
      <c r="C10" s="118">
        <v>66.5</v>
      </c>
      <c r="D10" s="119"/>
      <c r="E10" s="229"/>
      <c r="F10" s="118">
        <v>71.5</v>
      </c>
      <c r="G10" s="119"/>
      <c r="H10" s="229"/>
      <c r="I10" s="118"/>
      <c r="J10" s="119"/>
      <c r="K10" s="229"/>
      <c r="L10" s="118"/>
      <c r="M10" s="119"/>
      <c r="N10" s="229"/>
      <c r="O10" s="118"/>
      <c r="P10" s="119"/>
      <c r="Q10" s="112">
        <f t="shared" si="0"/>
        <v>0</v>
      </c>
      <c r="R10" s="113">
        <f t="shared" si="1"/>
        <v>138</v>
      </c>
      <c r="S10" s="114">
        <f t="shared" si="2"/>
        <v>2</v>
      </c>
      <c r="T10" s="105"/>
      <c r="U10" s="120"/>
      <c r="V10" s="231">
        <f t="shared" si="3"/>
        <v>0</v>
      </c>
      <c r="W10" s="115">
        <f t="shared" si="4"/>
        <v>0</v>
      </c>
      <c r="X10" s="17"/>
      <c r="Y10" s="15"/>
      <c r="Z10" s="15"/>
      <c r="AA10" s="15"/>
      <c r="AB10" s="15"/>
      <c r="AC10" s="15"/>
      <c r="AD10" s="15"/>
      <c r="AE10" s="15"/>
    </row>
    <row r="11" spans="1:31" ht="38.25" customHeight="1" x14ac:dyDescent="0.3">
      <c r="A11" s="253" t="s">
        <v>62</v>
      </c>
      <c r="B11" s="229">
        <v>10</v>
      </c>
      <c r="C11" s="118">
        <v>72.5</v>
      </c>
      <c r="D11" s="119">
        <v>250</v>
      </c>
      <c r="E11" s="229">
        <v>30</v>
      </c>
      <c r="F11" s="118">
        <v>81</v>
      </c>
      <c r="G11" s="119">
        <v>750</v>
      </c>
      <c r="H11" s="229"/>
      <c r="I11" s="118"/>
      <c r="J11" s="119"/>
      <c r="K11" s="229"/>
      <c r="L11" s="118"/>
      <c r="M11" s="119"/>
      <c r="N11" s="229"/>
      <c r="O11" s="118"/>
      <c r="P11" s="119"/>
      <c r="Q11" s="112">
        <f t="shared" si="0"/>
        <v>40</v>
      </c>
      <c r="R11" s="113">
        <f t="shared" si="1"/>
        <v>153.5</v>
      </c>
      <c r="S11" s="114">
        <f t="shared" si="2"/>
        <v>2</v>
      </c>
      <c r="T11" s="105"/>
      <c r="U11" s="120"/>
      <c r="V11" s="231">
        <f t="shared" si="3"/>
        <v>40</v>
      </c>
      <c r="W11" s="115">
        <f t="shared" si="4"/>
        <v>1000</v>
      </c>
      <c r="X11" s="5"/>
      <c r="Y11" s="5"/>
      <c r="Z11" s="5"/>
      <c r="AA11" s="5"/>
      <c r="AB11" s="5"/>
      <c r="AC11" s="5"/>
    </row>
    <row r="12" spans="1:31" ht="38.25" customHeight="1" x14ac:dyDescent="0.3">
      <c r="A12" s="237" t="s">
        <v>107</v>
      </c>
      <c r="B12" s="229"/>
      <c r="C12" s="118">
        <v>0</v>
      </c>
      <c r="D12" s="119"/>
      <c r="E12" s="229"/>
      <c r="F12" s="118">
        <v>68.5</v>
      </c>
      <c r="G12" s="119"/>
      <c r="H12" s="229"/>
      <c r="I12" s="118"/>
      <c r="J12" s="119"/>
      <c r="K12" s="229"/>
      <c r="L12" s="118"/>
      <c r="M12" s="119"/>
      <c r="N12" s="229"/>
      <c r="O12" s="118"/>
      <c r="P12" s="119"/>
      <c r="Q12" s="112">
        <f t="shared" si="0"/>
        <v>0</v>
      </c>
      <c r="R12" s="113">
        <f t="shared" si="1"/>
        <v>68.5</v>
      </c>
      <c r="S12" s="114">
        <f t="shared" si="2"/>
        <v>1</v>
      </c>
      <c r="T12" s="105"/>
      <c r="U12" s="120"/>
      <c r="V12" s="231">
        <f t="shared" si="3"/>
        <v>0</v>
      </c>
      <c r="W12" s="115">
        <f t="shared" si="4"/>
        <v>0</v>
      </c>
      <c r="X12" s="5"/>
      <c r="Y12" s="5"/>
      <c r="Z12" s="5"/>
      <c r="AA12" s="5"/>
      <c r="AB12" s="5"/>
      <c r="AC12" s="5"/>
    </row>
    <row r="13" spans="1:31" s="15" customFormat="1" ht="37.5" customHeight="1" x14ac:dyDescent="0.3">
      <c r="A13" s="252" t="s">
        <v>58</v>
      </c>
      <c r="B13" s="229"/>
      <c r="C13" s="118">
        <v>71.5</v>
      </c>
      <c r="D13" s="119"/>
      <c r="E13" s="229"/>
      <c r="F13" s="118">
        <v>76.5</v>
      </c>
      <c r="G13" s="119"/>
      <c r="H13" s="229"/>
      <c r="I13" s="118"/>
      <c r="J13" s="119"/>
      <c r="K13" s="229"/>
      <c r="L13" s="118"/>
      <c r="M13" s="119"/>
      <c r="N13" s="229"/>
      <c r="O13" s="118"/>
      <c r="P13" s="119"/>
      <c r="Q13" s="112">
        <f t="shared" si="0"/>
        <v>0</v>
      </c>
      <c r="R13" s="113">
        <f t="shared" si="1"/>
        <v>148</v>
      </c>
      <c r="S13" s="114">
        <f t="shared" si="2"/>
        <v>2</v>
      </c>
      <c r="T13" s="105"/>
      <c r="U13" s="120"/>
      <c r="V13" s="231">
        <f t="shared" si="3"/>
        <v>0</v>
      </c>
      <c r="W13" s="115">
        <f t="shared" si="4"/>
        <v>0</v>
      </c>
      <c r="X13" s="8"/>
      <c r="Y13" s="8"/>
      <c r="Z13" s="8"/>
      <c r="AA13" s="8"/>
      <c r="AB13" s="8"/>
      <c r="AC13" s="8"/>
      <c r="AD13" s="9"/>
      <c r="AE13"/>
    </row>
    <row r="14" spans="1:31" s="15" customFormat="1" ht="38.25" customHeight="1" x14ac:dyDescent="0.3">
      <c r="A14" s="237" t="s">
        <v>108</v>
      </c>
      <c r="B14" s="251"/>
      <c r="C14" s="118">
        <v>67.5</v>
      </c>
      <c r="D14" s="119"/>
      <c r="E14" s="229"/>
      <c r="F14" s="118">
        <v>76</v>
      </c>
      <c r="G14" s="119"/>
      <c r="H14" s="229"/>
      <c r="I14" s="118"/>
      <c r="J14" s="119"/>
      <c r="K14" s="229"/>
      <c r="L14" s="118"/>
      <c r="M14" s="119"/>
      <c r="N14" s="229"/>
      <c r="O14" s="118"/>
      <c r="P14" s="119" t="s">
        <v>101</v>
      </c>
      <c r="Q14" s="112">
        <f t="shared" si="0"/>
        <v>0</v>
      </c>
      <c r="R14" s="113">
        <f t="shared" si="1"/>
        <v>143.5</v>
      </c>
      <c r="S14" s="114">
        <f t="shared" si="2"/>
        <v>2</v>
      </c>
      <c r="T14" s="105"/>
      <c r="U14" s="120"/>
      <c r="V14" s="231">
        <f t="shared" si="3"/>
        <v>0</v>
      </c>
      <c r="W14" s="115"/>
      <c r="X14" s="5"/>
      <c r="Y14" s="5"/>
      <c r="Z14" s="5"/>
      <c r="AA14" s="5"/>
      <c r="AB14" s="5"/>
      <c r="AC14" s="5"/>
      <c r="AD14"/>
      <c r="AE14"/>
    </row>
    <row r="15" spans="1:31" s="15" customFormat="1" ht="38.25" customHeight="1" x14ac:dyDescent="0.3">
      <c r="A15" s="237" t="s">
        <v>60</v>
      </c>
      <c r="B15" s="229"/>
      <c r="C15" s="106">
        <v>72</v>
      </c>
      <c r="D15" s="117"/>
      <c r="E15" s="229">
        <v>20</v>
      </c>
      <c r="F15" s="106">
        <v>80</v>
      </c>
      <c r="G15" s="117">
        <v>500</v>
      </c>
      <c r="H15" s="229"/>
      <c r="I15" s="106"/>
      <c r="J15" s="117"/>
      <c r="K15" s="229"/>
      <c r="L15" s="106"/>
      <c r="M15" s="117"/>
      <c r="N15" s="229"/>
      <c r="O15" s="106"/>
      <c r="P15" s="117"/>
      <c r="Q15" s="112">
        <f t="shared" si="0"/>
        <v>20</v>
      </c>
      <c r="R15" s="113">
        <f t="shared" si="1"/>
        <v>152</v>
      </c>
      <c r="S15" s="114">
        <f t="shared" si="2"/>
        <v>2</v>
      </c>
      <c r="T15" s="105"/>
      <c r="U15" s="120"/>
      <c r="V15" s="231">
        <f t="shared" si="3"/>
        <v>20</v>
      </c>
      <c r="W15" s="115">
        <f t="shared" si="4"/>
        <v>500</v>
      </c>
      <c r="X15" s="5"/>
      <c r="Y15" s="5"/>
      <c r="Z15" s="5"/>
      <c r="AA15" s="5"/>
      <c r="AB15" s="5"/>
      <c r="AC15" s="5"/>
      <c r="AD15"/>
      <c r="AE15"/>
    </row>
    <row r="16" spans="1:31" s="12" customFormat="1" ht="18.75" customHeight="1" x14ac:dyDescent="0.25">
      <c r="A16" s="35"/>
      <c r="B16" s="32"/>
      <c r="G16" s="34"/>
      <c r="H16" s="32"/>
      <c r="I16" s="33"/>
      <c r="J16" s="34"/>
      <c r="K16" s="32"/>
      <c r="L16" s="33"/>
      <c r="M16" s="34"/>
      <c r="N16" s="32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thickBot="1" x14ac:dyDescent="0.3">
      <c r="A17" s="35"/>
      <c r="B17" s="32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8.75" customHeight="1" thickBot="1" x14ac:dyDescent="0.3">
      <c r="A18" s="35"/>
      <c r="B18" s="32"/>
      <c r="C18" s="288" t="s">
        <v>17</v>
      </c>
      <c r="D18" s="289"/>
      <c r="E18" s="289"/>
      <c r="F18" s="290"/>
      <c r="G18" s="34"/>
      <c r="H18" s="32"/>
      <c r="I18" s="33"/>
      <c r="J18" s="34"/>
      <c r="K18" s="32"/>
      <c r="L18" s="33"/>
      <c r="M18" s="34"/>
      <c r="N18" s="32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2" customFormat="1" ht="28.5" customHeight="1" thickBot="1" x14ac:dyDescent="0.35">
      <c r="A19" s="35"/>
      <c r="B19" s="32"/>
      <c r="C19" s="20" t="s">
        <v>14</v>
      </c>
      <c r="D19" s="21" t="s">
        <v>3</v>
      </c>
      <c r="E19" s="22" t="s">
        <v>15</v>
      </c>
      <c r="F19" s="44" t="s">
        <v>16</v>
      </c>
      <c r="G19" s="34"/>
      <c r="H19" s="32"/>
      <c r="I19" s="33"/>
      <c r="J19" s="34"/>
      <c r="K19" s="32"/>
      <c r="L19" s="33"/>
      <c r="M19" s="34"/>
      <c r="N19" s="32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14.45" x14ac:dyDescent="0.3">
      <c r="A20" s="35"/>
      <c r="B20" s="32"/>
      <c r="C20" s="24" t="s">
        <v>46</v>
      </c>
      <c r="D20" s="25">
        <v>40</v>
      </c>
      <c r="E20" s="40">
        <v>1500</v>
      </c>
      <c r="F20" s="26">
        <v>250</v>
      </c>
      <c r="G20" s="34"/>
      <c r="H20" s="32"/>
      <c r="I20" s="33"/>
      <c r="J20" s="34"/>
      <c r="K20" s="32"/>
      <c r="L20" s="33"/>
      <c r="M20" s="34"/>
      <c r="N20" s="32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4.45" x14ac:dyDescent="0.3">
      <c r="A21" s="35"/>
      <c r="B21" s="32"/>
      <c r="C21" s="27" t="s">
        <v>47</v>
      </c>
      <c r="D21" s="23">
        <v>30</v>
      </c>
      <c r="E21" s="41">
        <v>750</v>
      </c>
      <c r="F21" s="28">
        <v>187.5</v>
      </c>
      <c r="G21" s="34"/>
      <c r="H21" s="32"/>
      <c r="I21" s="33"/>
      <c r="J21" s="34"/>
      <c r="K21" s="32"/>
      <c r="L21" s="33"/>
      <c r="M21" s="34"/>
      <c r="N21" s="32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ht="14.45" x14ac:dyDescent="0.3">
      <c r="C22" s="27" t="s">
        <v>48</v>
      </c>
      <c r="D22" s="23">
        <v>20</v>
      </c>
      <c r="E22" s="41">
        <v>500</v>
      </c>
      <c r="F22" s="28">
        <v>125</v>
      </c>
    </row>
    <row r="23" spans="1:24" ht="15.75" thickBot="1" x14ac:dyDescent="0.3">
      <c r="C23" s="29" t="s">
        <v>49</v>
      </c>
      <c r="D23" s="30">
        <v>10</v>
      </c>
      <c r="E23" s="42">
        <v>250</v>
      </c>
      <c r="F23" s="31">
        <v>62.5</v>
      </c>
    </row>
  </sheetData>
  <sheetProtection selectLockedCells="1"/>
  <autoFilter ref="A4:AE4"/>
  <sortState ref="A5:W12">
    <sortCondition descending="1" ref="R5:R12"/>
  </sortState>
  <mergeCells count="4">
    <mergeCell ref="A1:W1"/>
    <mergeCell ref="A3:W3"/>
    <mergeCell ref="E2:W2"/>
    <mergeCell ref="C18:F18"/>
  </mergeCells>
  <printOptions horizontalCentered="1"/>
  <pageMargins left="0.25" right="0.25" top="0.75" bottom="0.75" header="0.3" footer="0.3"/>
  <pageSetup paperSize="5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zoomScale="75" zoomScaleNormal="75" workbookViewId="0">
      <selection activeCell="P18" sqref="P18"/>
    </sheetView>
  </sheetViews>
  <sheetFormatPr defaultRowHeight="15" x14ac:dyDescent="0.25"/>
  <cols>
    <col min="1" max="1" width="20.5703125" style="10" bestFit="1" customWidth="1"/>
    <col min="2" max="2" width="6.140625" style="39" customWidth="1"/>
    <col min="3" max="3" width="7.5703125" customWidth="1"/>
    <col min="4" max="4" width="11.42578125" customWidth="1"/>
    <col min="5" max="5" width="9" style="43" customWidth="1"/>
    <col min="6" max="6" width="9.42578125" customWidth="1"/>
    <col min="7" max="7" width="9.85546875" customWidth="1"/>
    <col min="8" max="8" width="6.5703125" style="43" customWidth="1"/>
    <col min="9" max="9" width="7.5703125" customWidth="1"/>
    <col min="10" max="10" width="12.140625" customWidth="1"/>
    <col min="11" max="11" width="7.7109375" style="39" customWidth="1"/>
    <col min="12" max="12" width="10.42578125" customWidth="1"/>
    <col min="13" max="13" width="11.85546875" customWidth="1"/>
    <col min="14" max="14" width="11.7109375" style="39" customWidth="1"/>
    <col min="15" max="15" width="11" customWidth="1"/>
    <col min="16" max="16" width="13.5703125" customWidth="1"/>
    <col min="17" max="17" width="14.140625" customWidth="1"/>
    <col min="18" max="18" width="9.85546875" customWidth="1"/>
    <col min="19" max="19" width="8.7109375" customWidth="1"/>
    <col min="20" max="20" width="11.140625" customWidth="1"/>
    <col min="21" max="21" width="1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"/>
    </row>
    <row r="2" spans="1:31" ht="25.5" customHeight="1" thickBot="1" x14ac:dyDescent="0.35">
      <c r="A2" s="254"/>
      <c r="B2" s="19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AE2" s="4"/>
    </row>
    <row r="3" spans="1:31" ht="25.5" customHeight="1" thickBot="1" x14ac:dyDescent="0.35">
      <c r="A3" s="284" t="s">
        <v>54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6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71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73" t="s">
        <v>18</v>
      </c>
      <c r="L4" s="99" t="s">
        <v>4</v>
      </c>
      <c r="M4" s="99" t="s">
        <v>5</v>
      </c>
      <c r="N4" s="73" t="s">
        <v>19</v>
      </c>
      <c r="O4" s="73" t="s">
        <v>20</v>
      </c>
      <c r="P4" s="100" t="s">
        <v>21</v>
      </c>
      <c r="Q4" s="101" t="s">
        <v>22</v>
      </c>
      <c r="R4" s="14"/>
      <c r="S4" s="14"/>
      <c r="T4" s="14"/>
      <c r="U4" s="14"/>
      <c r="V4" s="14"/>
      <c r="W4" s="14"/>
      <c r="X4" s="7"/>
    </row>
    <row r="5" spans="1:31" s="13" customFormat="1" ht="60" customHeight="1" x14ac:dyDescent="0.3">
      <c r="A5" s="116" t="s">
        <v>98</v>
      </c>
      <c r="B5" s="229">
        <v>20</v>
      </c>
      <c r="C5" s="118">
        <v>57</v>
      </c>
      <c r="D5" s="119">
        <v>125</v>
      </c>
      <c r="E5" s="229">
        <v>40</v>
      </c>
      <c r="F5" s="118">
        <v>58</v>
      </c>
      <c r="G5" s="119">
        <v>312.5</v>
      </c>
      <c r="H5" s="229"/>
      <c r="I5" s="118"/>
      <c r="J5" s="119"/>
      <c r="K5" s="112">
        <f t="shared" ref="K5:L7" si="0">B5+E5+H5</f>
        <v>60</v>
      </c>
      <c r="L5" s="113">
        <f t="shared" si="0"/>
        <v>115</v>
      </c>
      <c r="M5" s="114">
        <f>IF(C5&gt;1,1,0)+IF(F5&gt;1,1,0)+IF(I5&gt;1,1,0)</f>
        <v>2</v>
      </c>
      <c r="N5" s="105"/>
      <c r="O5" s="120"/>
      <c r="P5" s="231">
        <f>K5+N5</f>
        <v>60</v>
      </c>
      <c r="Q5" s="115">
        <f>D5+G5+J5+O5</f>
        <v>437.5</v>
      </c>
      <c r="R5" s="14"/>
      <c r="S5" s="14"/>
      <c r="T5" s="14"/>
      <c r="U5" s="14"/>
      <c r="V5" s="14"/>
      <c r="W5" s="14"/>
      <c r="X5" s="14"/>
    </row>
    <row r="6" spans="1:31" ht="60" customHeight="1" x14ac:dyDescent="0.3">
      <c r="A6" s="116" t="s">
        <v>157</v>
      </c>
      <c r="B6" s="229">
        <v>30</v>
      </c>
      <c r="C6" s="106">
        <v>58</v>
      </c>
      <c r="D6" s="117">
        <v>187.5</v>
      </c>
      <c r="E6" s="229"/>
      <c r="F6" s="106">
        <v>0</v>
      </c>
      <c r="G6" s="117"/>
      <c r="H6" s="229"/>
      <c r="I6" s="106"/>
      <c r="J6" s="117"/>
      <c r="K6" s="112">
        <f t="shared" si="0"/>
        <v>30</v>
      </c>
      <c r="L6" s="113">
        <f t="shared" si="0"/>
        <v>58</v>
      </c>
      <c r="M6" s="114">
        <f>IF(C6&gt;1,1,0)+IF(F6&gt;1,1,0)+IF(I6&gt;1,1,0)</f>
        <v>1</v>
      </c>
      <c r="N6" s="105"/>
      <c r="O6" s="120"/>
      <c r="P6" s="231">
        <f>K6+N6</f>
        <v>30</v>
      </c>
      <c r="Q6" s="115">
        <f>D6+G6+J6+O6</f>
        <v>187.5</v>
      </c>
      <c r="R6" s="14"/>
      <c r="S6" s="14"/>
      <c r="T6" s="14"/>
      <c r="U6" s="14"/>
      <c r="V6" s="14"/>
      <c r="W6" s="14"/>
    </row>
    <row r="7" spans="1:31" ht="60" customHeight="1" x14ac:dyDescent="0.3">
      <c r="A7" s="116" t="s">
        <v>158</v>
      </c>
      <c r="B7" s="229">
        <v>40</v>
      </c>
      <c r="C7" s="106">
        <v>61</v>
      </c>
      <c r="D7" s="117">
        <v>312.5</v>
      </c>
      <c r="E7" s="229"/>
      <c r="F7" s="106">
        <v>0</v>
      </c>
      <c r="G7" s="117"/>
      <c r="H7" s="229"/>
      <c r="I7" s="106"/>
      <c r="J7" s="117"/>
      <c r="K7" s="112">
        <f t="shared" si="0"/>
        <v>40</v>
      </c>
      <c r="L7" s="113">
        <f t="shared" si="0"/>
        <v>61</v>
      </c>
      <c r="M7" s="114">
        <f>IF(C7&gt;1,1,0)+IF(F7&gt;1,1,0)+IF(I7&gt;1,1,0)</f>
        <v>1</v>
      </c>
      <c r="N7" s="105"/>
      <c r="O7" s="120"/>
      <c r="P7" s="231">
        <f>K7+N7</f>
        <v>40</v>
      </c>
      <c r="Q7" s="115">
        <f>D7+G7+J7+O7</f>
        <v>312.5</v>
      </c>
      <c r="R7" s="14"/>
      <c r="S7" s="14"/>
      <c r="T7" s="14"/>
      <c r="U7" s="14"/>
      <c r="V7" s="14"/>
      <c r="W7" s="14"/>
      <c r="X7" s="9"/>
    </row>
    <row r="8" spans="1:31" ht="60" customHeight="1" thickBot="1" x14ac:dyDescent="0.35">
      <c r="A8" s="37"/>
      <c r="B8" s="36"/>
      <c r="C8" s="37"/>
      <c r="D8" s="38"/>
      <c r="E8" s="36"/>
      <c r="F8" s="37"/>
      <c r="G8" s="38"/>
      <c r="H8" s="36"/>
      <c r="I8" s="37"/>
      <c r="J8" s="38"/>
      <c r="K8" s="36"/>
      <c r="L8" s="37"/>
      <c r="M8" s="38"/>
      <c r="N8" s="36"/>
      <c r="O8" s="37"/>
      <c r="P8" s="38"/>
      <c r="Q8" s="37"/>
      <c r="R8" s="14"/>
      <c r="S8" s="14"/>
      <c r="T8" s="14"/>
      <c r="U8" s="14"/>
      <c r="V8" s="14"/>
      <c r="W8" s="14"/>
    </row>
    <row r="9" spans="1:31" ht="23.25" customHeight="1" thickBot="1" x14ac:dyDescent="0.35">
      <c r="A9" s="35"/>
      <c r="B9" s="32"/>
      <c r="C9" s="288" t="s">
        <v>17</v>
      </c>
      <c r="D9" s="289"/>
      <c r="E9" s="289"/>
      <c r="F9" s="289"/>
      <c r="G9" s="268"/>
      <c r="H9" s="32"/>
      <c r="I9" s="33"/>
      <c r="J9" s="34"/>
      <c r="K9" s="32"/>
      <c r="L9" s="33"/>
      <c r="M9" s="34"/>
      <c r="N9" s="32"/>
      <c r="O9" s="33"/>
      <c r="P9" s="34"/>
      <c r="Q9" s="55"/>
      <c r="R9" s="37"/>
      <c r="S9" s="37"/>
      <c r="T9" s="37"/>
      <c r="U9" s="37"/>
      <c r="V9" s="38"/>
      <c r="W9" s="38"/>
    </row>
    <row r="10" spans="1:31" ht="33" customHeight="1" thickBot="1" x14ac:dyDescent="0.3">
      <c r="A10" s="35"/>
      <c r="B10" s="32"/>
      <c r="C10" s="20" t="s">
        <v>14</v>
      </c>
      <c r="D10" s="21" t="s">
        <v>3</v>
      </c>
      <c r="E10" s="22" t="s">
        <v>15</v>
      </c>
      <c r="F10" s="44" t="s">
        <v>16</v>
      </c>
      <c r="G10" s="265" t="s">
        <v>102</v>
      </c>
      <c r="H10" s="32"/>
      <c r="I10" s="279"/>
      <c r="J10" s="269" t="s">
        <v>166</v>
      </c>
      <c r="K10" s="280"/>
      <c r="L10" s="279"/>
      <c r="M10" s="272">
        <v>104.2</v>
      </c>
      <c r="N10" s="32"/>
      <c r="O10" s="33"/>
      <c r="P10" s="34"/>
      <c r="Q10" s="33"/>
      <c r="R10" s="33"/>
      <c r="S10" s="33"/>
      <c r="T10" s="33"/>
      <c r="U10" s="33"/>
      <c r="V10" s="34"/>
      <c r="W10" s="34"/>
    </row>
    <row r="11" spans="1:31" s="15" customFormat="1" ht="15.75" customHeight="1" thickBot="1" x14ac:dyDescent="0.35">
      <c r="A11" s="35"/>
      <c r="B11" s="32"/>
      <c r="C11" s="24" t="s">
        <v>46</v>
      </c>
      <c r="D11" s="25">
        <v>40</v>
      </c>
      <c r="E11" s="40">
        <v>1500</v>
      </c>
      <c r="F11" s="26">
        <v>250</v>
      </c>
      <c r="G11" s="263">
        <v>312.5</v>
      </c>
      <c r="H11" s="32"/>
      <c r="I11" s="33"/>
      <c r="J11" s="34"/>
      <c r="K11" s="32"/>
      <c r="L11" s="33"/>
      <c r="M11" s="34"/>
      <c r="N11" s="32"/>
      <c r="O11" s="33"/>
      <c r="P11" s="34"/>
      <c r="Q11" s="33"/>
      <c r="R11" s="33"/>
      <c r="S11" s="33"/>
      <c r="T11" s="33"/>
      <c r="U11" s="33"/>
      <c r="V11" s="34"/>
      <c r="W11" s="34"/>
      <c r="X11" s="17"/>
    </row>
    <row r="12" spans="1:31" s="15" customFormat="1" ht="15.75" customHeight="1" thickBot="1" x14ac:dyDescent="0.35">
      <c r="A12" s="35"/>
      <c r="B12" s="32"/>
      <c r="C12" s="27" t="s">
        <v>47</v>
      </c>
      <c r="D12" s="23">
        <v>30</v>
      </c>
      <c r="E12" s="41">
        <v>750</v>
      </c>
      <c r="F12" s="28">
        <v>187.5</v>
      </c>
      <c r="G12" s="263">
        <v>187.5</v>
      </c>
      <c r="H12" s="32"/>
      <c r="I12" s="33"/>
      <c r="J12" s="34"/>
      <c r="K12" s="32"/>
      <c r="L12" s="33"/>
      <c r="M12" s="34"/>
      <c r="N12" s="32"/>
      <c r="O12" s="33"/>
      <c r="P12" s="34"/>
      <c r="Q12" s="33"/>
      <c r="R12" s="33"/>
      <c r="S12" s="33"/>
      <c r="T12" s="33"/>
      <c r="U12" s="33"/>
      <c r="V12" s="34"/>
      <c r="W12" s="34"/>
      <c r="X12" s="17"/>
    </row>
    <row r="13" spans="1:31" s="15" customFormat="1" thickBot="1" x14ac:dyDescent="0.35">
      <c r="A13" s="35"/>
      <c r="B13" s="32"/>
      <c r="C13" s="27" t="s">
        <v>48</v>
      </c>
      <c r="D13" s="23">
        <v>20</v>
      </c>
      <c r="E13" s="41">
        <v>500</v>
      </c>
      <c r="F13" s="28">
        <v>125</v>
      </c>
      <c r="G13" s="263">
        <v>125</v>
      </c>
      <c r="H13" s="32"/>
      <c r="I13" s="33"/>
      <c r="J13" s="34"/>
      <c r="K13" s="32"/>
      <c r="L13" s="33"/>
      <c r="M13" s="34"/>
      <c r="N13" s="32"/>
      <c r="O13" s="33"/>
      <c r="P13" s="34"/>
      <c r="Q13" s="33"/>
      <c r="R13" s="33"/>
      <c r="S13" s="33"/>
      <c r="T13" s="33"/>
      <c r="U13" s="33"/>
      <c r="V13" s="34"/>
      <c r="W13" s="34"/>
      <c r="X13" s="17"/>
    </row>
    <row r="14" spans="1:31" s="15" customFormat="1" ht="18.75" customHeight="1" thickBot="1" x14ac:dyDescent="0.35">
      <c r="A14" s="35"/>
      <c r="B14" s="32"/>
      <c r="C14" s="29" t="s">
        <v>49</v>
      </c>
      <c r="D14" s="30">
        <v>10</v>
      </c>
      <c r="E14" s="42">
        <v>250</v>
      </c>
      <c r="F14" s="31">
        <v>62.5</v>
      </c>
      <c r="G14" s="267"/>
      <c r="H14" s="32"/>
      <c r="I14" s="33"/>
      <c r="J14" s="34"/>
      <c r="K14" s="32"/>
      <c r="L14" s="33"/>
      <c r="M14" s="34"/>
      <c r="N14" s="32"/>
      <c r="O14" s="33"/>
      <c r="P14" s="34"/>
      <c r="Q14" s="33"/>
      <c r="R14" s="33"/>
      <c r="S14" s="33"/>
      <c r="T14" s="33"/>
      <c r="U14" s="33"/>
      <c r="V14" s="34"/>
      <c r="W14" s="34"/>
      <c r="X14" s="17"/>
    </row>
    <row r="15" spans="1:31" s="12" customFormat="1" ht="18.75" customHeight="1" x14ac:dyDescent="0.3">
      <c r="A15" s="35"/>
      <c r="B15" s="32"/>
      <c r="F15" s="47"/>
      <c r="G15" s="34"/>
      <c r="H15" s="32"/>
      <c r="I15" s="33"/>
      <c r="J15" s="34"/>
      <c r="K15" s="32"/>
      <c r="L15" s="33"/>
      <c r="M15" s="34"/>
      <c r="N15" s="32"/>
      <c r="O15" s="33"/>
      <c r="P15" s="34"/>
      <c r="Q15" s="33"/>
      <c r="R15" s="33"/>
      <c r="S15" s="33"/>
      <c r="T15" s="33"/>
      <c r="U15" s="33"/>
      <c r="V15" s="34"/>
      <c r="W15" s="34"/>
      <c r="X15" s="17"/>
    </row>
    <row r="16" spans="1:31" s="12" customFormat="1" ht="18.75" customHeight="1" x14ac:dyDescent="0.3">
      <c r="A16" s="35"/>
      <c r="B16" s="32"/>
      <c r="C16" s="33"/>
      <c r="D16" s="34"/>
      <c r="E16" s="32"/>
      <c r="F16" s="33"/>
      <c r="G16" s="34"/>
      <c r="H16" s="32"/>
      <c r="I16" s="33"/>
      <c r="J16" s="34"/>
      <c r="K16" s="32"/>
      <c r="L16" s="33"/>
      <c r="M16" s="34"/>
      <c r="N16" s="32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x14ac:dyDescent="0.3">
      <c r="A17" s="35"/>
      <c r="B17" s="32"/>
      <c r="C17" s="33"/>
      <c r="D17" s="34"/>
      <c r="E17" s="32"/>
      <c r="F17" s="33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4.45" x14ac:dyDescent="0.3">
      <c r="A18" s="10"/>
      <c r="B18" s="39"/>
      <c r="C18"/>
      <c r="D18"/>
      <c r="E18" s="43"/>
      <c r="F18"/>
      <c r="G18"/>
      <c r="H18" s="43"/>
      <c r="I18"/>
      <c r="J18"/>
      <c r="K18" s="39"/>
      <c r="L18"/>
      <c r="M18"/>
      <c r="N18" s="39"/>
      <c r="O18"/>
      <c r="P18"/>
      <c r="Q18"/>
      <c r="R18" s="33"/>
      <c r="S18" s="33"/>
      <c r="T18" s="33"/>
      <c r="U18" s="33"/>
      <c r="V18" s="34"/>
      <c r="W18" s="34"/>
      <c r="X18" s="17"/>
    </row>
    <row r="19" spans="1:24" s="12" customFormat="1" ht="14.45" x14ac:dyDescent="0.3">
      <c r="A19" s="10"/>
      <c r="B19" s="39"/>
      <c r="C19"/>
      <c r="D19"/>
      <c r="E19" s="43"/>
      <c r="F19"/>
      <c r="G19"/>
      <c r="H19" s="43"/>
      <c r="I19"/>
      <c r="J19"/>
      <c r="K19" s="39"/>
      <c r="L19"/>
      <c r="M19"/>
      <c r="N19" s="39"/>
      <c r="O19"/>
      <c r="P19"/>
      <c r="Q19"/>
      <c r="R19"/>
      <c r="S19"/>
      <c r="T19"/>
      <c r="U19"/>
      <c r="V19"/>
      <c r="W19"/>
      <c r="X19" s="17"/>
    </row>
    <row r="20" spans="1:24" s="12" customFormat="1" ht="14.45" x14ac:dyDescent="0.3">
      <c r="A20" s="10"/>
      <c r="B20" s="39"/>
      <c r="C20"/>
      <c r="D20"/>
      <c r="E20" s="43"/>
      <c r="F20"/>
      <c r="G20"/>
      <c r="H20" s="43"/>
      <c r="I20"/>
      <c r="J20"/>
      <c r="K20" s="39"/>
      <c r="L20"/>
      <c r="M20"/>
      <c r="N20" s="39"/>
      <c r="O20"/>
      <c r="P20"/>
      <c r="Q20"/>
      <c r="R20"/>
      <c r="S20"/>
      <c r="T20"/>
      <c r="U20"/>
      <c r="V20"/>
      <c r="W20"/>
      <c r="X20" s="17"/>
    </row>
  </sheetData>
  <sheetProtection selectLockedCells="1"/>
  <mergeCells count="3">
    <mergeCell ref="A1:Q1"/>
    <mergeCell ref="A3:Q3"/>
    <mergeCell ref="C9:F9"/>
  </mergeCells>
  <printOptions horizontalCentered="1"/>
  <pageMargins left="0.25" right="0.25" top="0.75" bottom="0.75" header="0.3" footer="0.3"/>
  <pageSetup paperSize="5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topLeftCell="A4" zoomScale="75" zoomScaleNormal="75" workbookViewId="0">
      <selection activeCell="Q17" sqref="Q17"/>
    </sheetView>
  </sheetViews>
  <sheetFormatPr defaultRowHeight="15" x14ac:dyDescent="0.25"/>
  <cols>
    <col min="1" max="1" width="18" style="10" bestFit="1" customWidth="1"/>
    <col min="2" max="2" width="6.140625" style="39" customWidth="1"/>
    <col min="3" max="3" width="7.5703125" customWidth="1"/>
    <col min="4" max="4" width="11.42578125" customWidth="1"/>
    <col min="5" max="5" width="9" style="43" customWidth="1"/>
    <col min="6" max="6" width="9.42578125" customWidth="1"/>
    <col min="7" max="7" width="9.85546875" customWidth="1"/>
    <col min="8" max="8" width="6.5703125" style="43" customWidth="1"/>
    <col min="9" max="9" width="7.5703125" customWidth="1"/>
    <col min="10" max="10" width="12.140625" customWidth="1"/>
    <col min="11" max="11" width="7.7109375" style="39" customWidth="1"/>
    <col min="12" max="12" width="10.42578125" customWidth="1"/>
    <col min="13" max="13" width="11.85546875" customWidth="1"/>
    <col min="14" max="14" width="11.7109375" style="39" customWidth="1"/>
    <col min="15" max="15" width="11" customWidth="1"/>
    <col min="16" max="16" width="13.5703125" customWidth="1"/>
    <col min="17" max="17" width="14.140625" customWidth="1"/>
    <col min="18" max="18" width="9.85546875" customWidth="1"/>
    <col min="19" max="19" width="8.7109375" customWidth="1"/>
    <col min="20" max="20" width="11.140625" customWidth="1"/>
    <col min="21" max="21" width="1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"/>
    </row>
    <row r="2" spans="1:31" ht="25.5" customHeight="1" thickBot="1" x14ac:dyDescent="0.35">
      <c r="A2" s="254"/>
      <c r="B2" s="19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AE2" s="4"/>
    </row>
    <row r="3" spans="1:31" ht="25.5" customHeight="1" thickBot="1" x14ac:dyDescent="0.35">
      <c r="A3" s="284" t="s">
        <v>55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6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71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73" t="s">
        <v>18</v>
      </c>
      <c r="L4" s="99" t="s">
        <v>4</v>
      </c>
      <c r="M4" s="99" t="s">
        <v>5</v>
      </c>
      <c r="N4" s="73" t="s">
        <v>19</v>
      </c>
      <c r="O4" s="73" t="s">
        <v>20</v>
      </c>
      <c r="P4" s="100" t="s">
        <v>21</v>
      </c>
      <c r="Q4" s="101" t="s">
        <v>22</v>
      </c>
      <c r="R4" s="14"/>
      <c r="S4" s="14"/>
      <c r="T4" s="14"/>
      <c r="U4" s="14"/>
      <c r="V4" s="14"/>
      <c r="W4" s="14"/>
      <c r="X4" s="7"/>
    </row>
    <row r="5" spans="1:31" s="13" customFormat="1" ht="60" customHeight="1" x14ac:dyDescent="0.3">
      <c r="A5" s="116" t="s">
        <v>159</v>
      </c>
      <c r="B5" s="229">
        <v>40</v>
      </c>
      <c r="C5" s="118">
        <v>72</v>
      </c>
      <c r="D5" s="119" t="s">
        <v>163</v>
      </c>
      <c r="E5" s="229">
        <v>30</v>
      </c>
      <c r="F5" s="118">
        <v>63.5</v>
      </c>
      <c r="G5" s="119">
        <v>312.5</v>
      </c>
      <c r="H5" s="229"/>
      <c r="I5" s="118"/>
      <c r="J5" s="119"/>
      <c r="K5" s="112">
        <v>70</v>
      </c>
      <c r="L5" s="113">
        <f t="shared" ref="L5:L7" si="0">C5+F5+I5</f>
        <v>135.5</v>
      </c>
      <c r="M5" s="114">
        <f>IF(C5&gt;1,1,0)+IF(F5&gt;1,1,0)+IF(I5&gt;1,1,0)</f>
        <v>2</v>
      </c>
      <c r="N5" s="105"/>
      <c r="O5" s="120"/>
      <c r="P5" s="231" t="s">
        <v>101</v>
      </c>
      <c r="Q5" s="115">
        <v>312.5</v>
      </c>
      <c r="R5" s="14"/>
      <c r="S5" s="14"/>
      <c r="T5" s="14"/>
      <c r="U5" s="14"/>
      <c r="V5" s="14"/>
      <c r="W5" s="14"/>
      <c r="X5" s="14"/>
    </row>
    <row r="6" spans="1:31" ht="60" customHeight="1" x14ac:dyDescent="0.3">
      <c r="A6" s="116" t="s">
        <v>160</v>
      </c>
      <c r="B6" s="229">
        <v>30</v>
      </c>
      <c r="C6" s="106">
        <v>68</v>
      </c>
      <c r="D6" s="117">
        <v>187.5</v>
      </c>
      <c r="E6" s="229">
        <v>40</v>
      </c>
      <c r="F6" s="106">
        <v>66.5</v>
      </c>
      <c r="G6" s="117">
        <v>187.5</v>
      </c>
      <c r="H6" s="229"/>
      <c r="I6" s="106"/>
      <c r="J6" s="117"/>
      <c r="K6" s="112">
        <v>70</v>
      </c>
      <c r="L6" s="113">
        <f t="shared" si="0"/>
        <v>134.5</v>
      </c>
      <c r="M6" s="114">
        <f>IF(C6&gt;1,1,0)+IF(F6&gt;1,1,0)+IF(I6&gt;1,1,0)</f>
        <v>2</v>
      </c>
      <c r="N6" s="105"/>
      <c r="O6" s="120"/>
      <c r="P6" s="231" t="s">
        <v>101</v>
      </c>
      <c r="Q6" s="115">
        <f>D6+G6+J6+O6</f>
        <v>375</v>
      </c>
      <c r="R6" s="14"/>
      <c r="S6" s="14"/>
      <c r="T6" s="14"/>
      <c r="U6" s="14"/>
      <c r="V6" s="14"/>
      <c r="W6" s="14"/>
    </row>
    <row r="7" spans="1:31" ht="60" customHeight="1" x14ac:dyDescent="0.3">
      <c r="A7" s="116" t="s">
        <v>99</v>
      </c>
      <c r="B7" s="229">
        <v>20</v>
      </c>
      <c r="C7" s="106">
        <v>67</v>
      </c>
      <c r="D7" s="117">
        <v>125</v>
      </c>
      <c r="E7" s="229" t="s">
        <v>101</v>
      </c>
      <c r="F7" s="106">
        <v>0</v>
      </c>
      <c r="G7" s="117"/>
      <c r="H7" s="229"/>
      <c r="I7" s="106"/>
      <c r="J7" s="117"/>
      <c r="K7" s="112">
        <v>20</v>
      </c>
      <c r="L7" s="113">
        <f t="shared" si="0"/>
        <v>67</v>
      </c>
      <c r="M7" s="114">
        <f>IF(C7&gt;1,1,0)+IF(F7&gt;1,1,0)+IF(I7&gt;1,1,0)</f>
        <v>1</v>
      </c>
      <c r="N7" s="105"/>
      <c r="O7" s="120"/>
      <c r="P7" s="231" t="s">
        <v>101</v>
      </c>
      <c r="Q7" s="115">
        <f>D7+G7+J7+O7</f>
        <v>125</v>
      </c>
      <c r="R7" s="14"/>
      <c r="S7" s="14"/>
      <c r="T7" s="14"/>
      <c r="U7" s="14"/>
      <c r="V7" s="14"/>
      <c r="W7" s="14"/>
      <c r="X7" s="9"/>
    </row>
    <row r="8" spans="1:31" ht="60" customHeight="1" thickBot="1" x14ac:dyDescent="0.35">
      <c r="A8" s="37"/>
      <c r="B8" s="36"/>
      <c r="C8" s="37"/>
      <c r="D8" s="38"/>
      <c r="E8" s="36"/>
      <c r="F8" s="37"/>
      <c r="G8" s="38"/>
      <c r="H8" s="36"/>
      <c r="I8" s="37"/>
      <c r="J8" s="38"/>
      <c r="K8" s="36"/>
      <c r="L8" s="37"/>
      <c r="M8" s="38"/>
      <c r="N8" s="36"/>
      <c r="O8" s="37"/>
      <c r="P8" s="38"/>
      <c r="Q8" s="37"/>
      <c r="R8" s="14"/>
      <c r="S8" s="14"/>
      <c r="T8" s="14"/>
      <c r="U8" s="14"/>
      <c r="V8" s="14"/>
      <c r="W8" s="14"/>
    </row>
    <row r="9" spans="1:31" ht="23.25" customHeight="1" thickBot="1" x14ac:dyDescent="0.35">
      <c r="A9" s="35"/>
      <c r="B9" s="32"/>
      <c r="C9" s="288" t="s">
        <v>17</v>
      </c>
      <c r="D9" s="289"/>
      <c r="E9" s="289"/>
      <c r="F9" s="289"/>
      <c r="G9" s="264"/>
      <c r="H9" s="32"/>
      <c r="I9" s="33"/>
      <c r="J9" s="34"/>
      <c r="K9" s="32"/>
      <c r="L9" s="33"/>
      <c r="M9" s="34"/>
      <c r="N9" s="32"/>
      <c r="O9" s="33"/>
      <c r="P9" s="34"/>
      <c r="Q9" s="55"/>
      <c r="R9" s="37"/>
      <c r="S9" s="37"/>
      <c r="T9" s="37"/>
      <c r="U9" s="37"/>
      <c r="V9" s="38"/>
      <c r="W9" s="38"/>
    </row>
    <row r="10" spans="1:31" ht="33" customHeight="1" thickBot="1" x14ac:dyDescent="0.4">
      <c r="A10" s="35"/>
      <c r="B10" s="32"/>
      <c r="C10" s="20" t="s">
        <v>14</v>
      </c>
      <c r="D10" s="21" t="s">
        <v>3</v>
      </c>
      <c r="E10" s="22" t="s">
        <v>15</v>
      </c>
      <c r="F10" s="44" t="s">
        <v>16</v>
      </c>
      <c r="G10" s="265" t="s">
        <v>102</v>
      </c>
      <c r="H10" s="32"/>
      <c r="I10" s="275"/>
      <c r="J10" s="276" t="s">
        <v>167</v>
      </c>
      <c r="K10" s="277"/>
      <c r="L10" s="275"/>
      <c r="M10" s="278">
        <v>42</v>
      </c>
      <c r="N10" s="32"/>
      <c r="O10" s="33"/>
      <c r="P10" s="34"/>
      <c r="Q10" s="33"/>
      <c r="R10" s="33"/>
      <c r="S10" s="33"/>
      <c r="T10" s="33"/>
      <c r="U10" s="33"/>
      <c r="V10" s="34"/>
      <c r="W10" s="34"/>
    </row>
    <row r="11" spans="1:31" s="15" customFormat="1" ht="15.75" customHeight="1" thickBot="1" x14ac:dyDescent="0.35">
      <c r="A11" s="35"/>
      <c r="B11" s="32"/>
      <c r="C11" s="24" t="s">
        <v>46</v>
      </c>
      <c r="D11" s="25">
        <v>40</v>
      </c>
      <c r="E11" s="40">
        <v>1500</v>
      </c>
      <c r="F11" s="26">
        <v>250</v>
      </c>
      <c r="G11" s="263">
        <v>312.5</v>
      </c>
      <c r="H11" s="32"/>
      <c r="I11" s="33"/>
      <c r="J11" s="34"/>
      <c r="K11" s="32"/>
      <c r="L11" s="33"/>
      <c r="M11" s="34"/>
      <c r="N11" s="32"/>
      <c r="O11" s="33"/>
      <c r="P11" s="34"/>
      <c r="Q11" s="33"/>
      <c r="R11" s="33"/>
      <c r="S11" s="33"/>
      <c r="T11" s="33"/>
      <c r="U11" s="33"/>
      <c r="V11" s="34"/>
      <c r="W11" s="34"/>
      <c r="X11" s="17"/>
    </row>
    <row r="12" spans="1:31" s="15" customFormat="1" ht="15.75" customHeight="1" thickBot="1" x14ac:dyDescent="0.35">
      <c r="A12" s="35"/>
      <c r="B12" s="32"/>
      <c r="C12" s="27" t="s">
        <v>47</v>
      </c>
      <c r="D12" s="23">
        <v>30</v>
      </c>
      <c r="E12" s="41">
        <v>750</v>
      </c>
      <c r="F12" s="28">
        <v>187.5</v>
      </c>
      <c r="G12" s="263">
        <v>187.5</v>
      </c>
      <c r="H12" s="32"/>
      <c r="I12" s="33"/>
      <c r="J12" s="34"/>
      <c r="K12" s="32"/>
      <c r="L12" s="33"/>
      <c r="M12" s="34"/>
      <c r="N12" s="32"/>
      <c r="O12" s="33"/>
      <c r="P12" s="34"/>
      <c r="Q12" s="33"/>
      <c r="R12" s="33"/>
      <c r="S12" s="33"/>
      <c r="T12" s="33"/>
      <c r="U12" s="33"/>
      <c r="V12" s="34"/>
      <c r="W12" s="34"/>
      <c r="X12" s="17"/>
    </row>
    <row r="13" spans="1:31" s="15" customFormat="1" thickBot="1" x14ac:dyDescent="0.35">
      <c r="A13" s="35"/>
      <c r="B13" s="32"/>
      <c r="C13" s="27" t="s">
        <v>48</v>
      </c>
      <c r="D13" s="23">
        <v>20</v>
      </c>
      <c r="E13" s="41">
        <v>500</v>
      </c>
      <c r="F13" s="28">
        <v>125</v>
      </c>
      <c r="G13" s="263">
        <v>125</v>
      </c>
      <c r="H13" s="32"/>
      <c r="I13" s="33"/>
      <c r="J13" s="34"/>
      <c r="K13" s="32"/>
      <c r="L13" s="33"/>
      <c r="M13" s="34"/>
      <c r="N13" s="32"/>
      <c r="O13" s="33"/>
      <c r="P13" s="34"/>
      <c r="Q13" s="33"/>
      <c r="R13" s="33"/>
      <c r="S13" s="33"/>
      <c r="T13" s="33"/>
      <c r="U13" s="33"/>
      <c r="V13" s="34"/>
      <c r="W13" s="34"/>
      <c r="X13" s="17"/>
    </row>
    <row r="14" spans="1:31" s="15" customFormat="1" ht="18.75" customHeight="1" thickBot="1" x14ac:dyDescent="0.35">
      <c r="A14" s="35"/>
      <c r="B14" s="32"/>
      <c r="C14" s="29" t="s">
        <v>49</v>
      </c>
      <c r="D14" s="30">
        <v>10</v>
      </c>
      <c r="E14" s="42">
        <v>250</v>
      </c>
      <c r="F14" s="31">
        <v>62.5</v>
      </c>
      <c r="G14" s="267"/>
      <c r="H14" s="32"/>
      <c r="I14" s="33"/>
      <c r="J14" s="34"/>
      <c r="K14" s="32"/>
      <c r="L14" s="33"/>
      <c r="M14" s="34"/>
      <c r="N14" s="32"/>
      <c r="O14" s="33"/>
      <c r="P14" s="34"/>
      <c r="Q14" s="33"/>
      <c r="R14" s="33"/>
      <c r="S14" s="33"/>
      <c r="T14" s="33"/>
      <c r="U14" s="33"/>
      <c r="V14" s="34"/>
      <c r="W14" s="34"/>
      <c r="X14" s="17"/>
    </row>
    <row r="15" spans="1:31" s="12" customFormat="1" ht="18.75" customHeight="1" x14ac:dyDescent="0.3">
      <c r="A15" s="35"/>
      <c r="B15" s="32"/>
      <c r="F15" s="47"/>
      <c r="G15" s="34"/>
      <c r="H15" s="32"/>
      <c r="I15" s="33"/>
      <c r="J15" s="34"/>
      <c r="K15" s="32"/>
      <c r="L15" s="33"/>
      <c r="M15" s="34"/>
      <c r="N15" s="32"/>
      <c r="O15" s="33"/>
      <c r="P15" s="34"/>
      <c r="Q15" s="33"/>
      <c r="R15" s="33"/>
      <c r="S15" s="33"/>
      <c r="T15" s="33"/>
      <c r="U15" s="33"/>
      <c r="V15" s="34"/>
      <c r="W15" s="34"/>
      <c r="X15" s="17"/>
    </row>
    <row r="16" spans="1:31" s="12" customFormat="1" ht="18.75" customHeight="1" x14ac:dyDescent="0.3">
      <c r="A16" s="35"/>
      <c r="B16" s="32"/>
      <c r="C16" s="33"/>
      <c r="D16" s="34"/>
      <c r="E16" s="32"/>
      <c r="F16" s="33"/>
      <c r="G16" s="34"/>
      <c r="H16" s="32"/>
      <c r="I16" s="33"/>
      <c r="J16" s="34"/>
      <c r="K16" s="32"/>
      <c r="L16" s="33"/>
      <c r="M16" s="34"/>
      <c r="N16" s="32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x14ac:dyDescent="0.3">
      <c r="A17" s="35"/>
      <c r="B17" s="32"/>
      <c r="C17" s="33"/>
      <c r="D17" s="34"/>
      <c r="E17" s="32"/>
      <c r="F17" s="33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4.45" x14ac:dyDescent="0.3">
      <c r="A18" s="10"/>
      <c r="B18" s="39"/>
      <c r="C18"/>
      <c r="D18"/>
      <c r="E18" s="43"/>
      <c r="F18"/>
      <c r="G18"/>
      <c r="H18" s="43"/>
      <c r="I18"/>
      <c r="J18"/>
      <c r="K18" s="39"/>
      <c r="L18"/>
      <c r="M18"/>
      <c r="N18" s="39"/>
      <c r="O18"/>
      <c r="P18"/>
      <c r="Q18"/>
      <c r="R18" s="33"/>
      <c r="S18" s="33"/>
      <c r="T18" s="33"/>
      <c r="U18" s="33"/>
      <c r="V18" s="34"/>
      <c r="W18" s="34"/>
      <c r="X18" s="17"/>
    </row>
    <row r="19" spans="1:24" s="12" customFormat="1" ht="14.45" x14ac:dyDescent="0.3">
      <c r="A19" s="10"/>
      <c r="B19" s="39"/>
      <c r="C19"/>
      <c r="D19"/>
      <c r="E19" s="43"/>
      <c r="F19"/>
      <c r="G19"/>
      <c r="H19" s="43"/>
      <c r="I19"/>
      <c r="J19"/>
      <c r="K19" s="39"/>
      <c r="L19"/>
      <c r="M19"/>
      <c r="N19" s="39"/>
      <c r="O19"/>
      <c r="P19"/>
      <c r="Q19"/>
      <c r="R19"/>
      <c r="S19"/>
      <c r="T19"/>
      <c r="U19"/>
      <c r="V19"/>
      <c r="W19"/>
      <c r="X19" s="17"/>
    </row>
    <row r="20" spans="1:24" s="12" customFormat="1" ht="14.45" x14ac:dyDescent="0.3">
      <c r="A20" s="10"/>
      <c r="B20" s="39"/>
      <c r="C20"/>
      <c r="D20"/>
      <c r="E20" s="43"/>
      <c r="F20"/>
      <c r="G20"/>
      <c r="H20" s="43"/>
      <c r="I20"/>
      <c r="J20"/>
      <c r="K20" s="39"/>
      <c r="L20"/>
      <c r="M20"/>
      <c r="N20" s="39"/>
      <c r="O20"/>
      <c r="P20"/>
      <c r="Q20"/>
      <c r="R20"/>
      <c r="S20"/>
      <c r="T20"/>
      <c r="U20"/>
      <c r="V20"/>
      <c r="W20"/>
      <c r="X20" s="17"/>
    </row>
  </sheetData>
  <sheetProtection selectLockedCells="1"/>
  <mergeCells count="3">
    <mergeCell ref="A1:Q1"/>
    <mergeCell ref="A3:Q3"/>
    <mergeCell ref="C9:F9"/>
  </mergeCells>
  <printOptions horizontalCentered="1"/>
  <pageMargins left="0.25" right="0.25" top="0.75" bottom="0.75" header="0.3" footer="0.3"/>
  <pageSetup paperSize="5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zoomScale="75" zoomScaleNormal="75" workbookViewId="0">
      <selection activeCell="K11" sqref="K11"/>
    </sheetView>
  </sheetViews>
  <sheetFormatPr defaultRowHeight="15" x14ac:dyDescent="0.25"/>
  <cols>
    <col min="1" max="1" width="19.5703125" style="10" bestFit="1" customWidth="1"/>
    <col min="2" max="2" width="6.140625" style="39" customWidth="1"/>
    <col min="3" max="3" width="7.5703125" customWidth="1"/>
    <col min="4" max="4" width="11.42578125" customWidth="1"/>
    <col min="5" max="5" width="9" style="43" customWidth="1"/>
    <col min="6" max="6" width="9.42578125" customWidth="1"/>
    <col min="7" max="7" width="9.85546875" customWidth="1"/>
    <col min="8" max="8" width="6.5703125" style="43" customWidth="1"/>
    <col min="9" max="9" width="7.5703125" customWidth="1"/>
    <col min="10" max="10" width="12.140625" customWidth="1"/>
    <col min="11" max="11" width="7.7109375" style="39" customWidth="1"/>
    <col min="12" max="12" width="10.42578125" customWidth="1"/>
    <col min="13" max="13" width="11.85546875" customWidth="1"/>
    <col min="14" max="14" width="11.7109375" style="39" customWidth="1"/>
    <col min="15" max="15" width="11" customWidth="1"/>
    <col min="16" max="16" width="13.5703125" customWidth="1"/>
    <col min="17" max="17" width="14.140625" customWidth="1"/>
    <col min="18" max="18" width="9.85546875" customWidth="1"/>
    <col min="19" max="19" width="8.7109375" customWidth="1"/>
    <col min="20" max="20" width="11.140625" customWidth="1"/>
    <col min="21" max="21" width="1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"/>
    </row>
    <row r="2" spans="1:31" ht="25.5" customHeight="1" thickBot="1" x14ac:dyDescent="0.35">
      <c r="A2" s="254"/>
      <c r="B2" s="19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AE2" s="4"/>
    </row>
    <row r="3" spans="1:31" ht="25.5" customHeight="1" thickBot="1" x14ac:dyDescent="0.35">
      <c r="A3" s="284" t="s">
        <v>56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6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71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73" t="s">
        <v>18</v>
      </c>
      <c r="L4" s="99" t="s">
        <v>4</v>
      </c>
      <c r="M4" s="99" t="s">
        <v>5</v>
      </c>
      <c r="N4" s="73" t="s">
        <v>19</v>
      </c>
      <c r="O4" s="73" t="s">
        <v>20</v>
      </c>
      <c r="P4" s="100" t="s">
        <v>21</v>
      </c>
      <c r="Q4" s="101" t="s">
        <v>22</v>
      </c>
      <c r="R4" s="14"/>
      <c r="S4" s="14"/>
      <c r="T4" s="14"/>
      <c r="U4" s="14"/>
      <c r="V4" s="14"/>
      <c r="W4" s="14"/>
      <c r="X4" s="7"/>
    </row>
    <row r="5" spans="1:31" s="13" customFormat="1" ht="60" customHeight="1" x14ac:dyDescent="0.3">
      <c r="A5" s="116" t="s">
        <v>100</v>
      </c>
      <c r="B5" s="229">
        <v>30</v>
      </c>
      <c r="C5" s="118">
        <v>72.5</v>
      </c>
      <c r="D5" s="119">
        <v>187.5</v>
      </c>
      <c r="E5" s="229">
        <v>40</v>
      </c>
      <c r="F5" s="118">
        <v>79.5</v>
      </c>
      <c r="G5" s="119">
        <v>312.5</v>
      </c>
      <c r="H5" s="229"/>
      <c r="I5" s="118">
        <v>0</v>
      </c>
      <c r="J5" s="119"/>
      <c r="K5" s="112">
        <f t="shared" ref="K5:L7" si="0">B5+E5+H5</f>
        <v>70</v>
      </c>
      <c r="L5" s="113">
        <f t="shared" si="0"/>
        <v>152</v>
      </c>
      <c r="M5" s="114">
        <f>IF(C5&gt;1,1,0)+IF(F5&gt;1,1,0)+IF(I5&gt;1,1,0)</f>
        <v>2</v>
      </c>
      <c r="N5" s="105"/>
      <c r="O5" s="120"/>
      <c r="P5" s="231">
        <f>K5+N5</f>
        <v>70</v>
      </c>
      <c r="Q5" s="115">
        <f>D5+G5+J5+O5</f>
        <v>500</v>
      </c>
      <c r="R5" s="14"/>
      <c r="S5" s="14"/>
      <c r="T5" s="14"/>
      <c r="U5" s="14"/>
      <c r="V5" s="14"/>
      <c r="W5" s="14"/>
      <c r="X5" s="14"/>
    </row>
    <row r="6" spans="1:31" ht="60" customHeight="1" x14ac:dyDescent="0.3">
      <c r="A6" s="116" t="s">
        <v>81</v>
      </c>
      <c r="B6" s="229">
        <v>40</v>
      </c>
      <c r="C6" s="106">
        <v>76</v>
      </c>
      <c r="D6" s="117">
        <v>312.5</v>
      </c>
      <c r="E6" s="229">
        <v>20</v>
      </c>
      <c r="F6" s="106">
        <v>69</v>
      </c>
      <c r="G6" s="117">
        <v>125</v>
      </c>
      <c r="H6" s="229"/>
      <c r="I6" s="106">
        <v>0</v>
      </c>
      <c r="J6" s="117"/>
      <c r="K6" s="112">
        <f t="shared" si="0"/>
        <v>60</v>
      </c>
      <c r="L6" s="113">
        <f t="shared" si="0"/>
        <v>145</v>
      </c>
      <c r="M6" s="114">
        <f>IF(C6&gt;1,1,0)+IF(F6&gt;1,1,0)+IF(I6&gt;1,1,0)</f>
        <v>2</v>
      </c>
      <c r="N6" s="105"/>
      <c r="O6" s="120"/>
      <c r="P6" s="231">
        <f>K6+N6</f>
        <v>60</v>
      </c>
      <c r="Q6" s="115">
        <f>D6+G6+J6+O6</f>
        <v>437.5</v>
      </c>
      <c r="R6" s="14"/>
      <c r="S6" s="14"/>
      <c r="T6" s="14"/>
      <c r="U6" s="14"/>
      <c r="V6" s="14"/>
      <c r="W6" s="14"/>
    </row>
    <row r="7" spans="1:31" ht="60" customHeight="1" x14ac:dyDescent="0.3">
      <c r="A7" s="116" t="s">
        <v>161</v>
      </c>
      <c r="B7" s="229"/>
      <c r="C7" s="106">
        <v>0</v>
      </c>
      <c r="D7" s="117"/>
      <c r="E7" s="229">
        <v>30</v>
      </c>
      <c r="F7" s="106">
        <v>74.5</v>
      </c>
      <c r="G7" s="117">
        <v>187.5</v>
      </c>
      <c r="H7" s="229"/>
      <c r="I7" s="106">
        <v>0</v>
      </c>
      <c r="J7" s="117"/>
      <c r="K7" s="112">
        <f t="shared" si="0"/>
        <v>30</v>
      </c>
      <c r="L7" s="113">
        <f t="shared" si="0"/>
        <v>74.5</v>
      </c>
      <c r="M7" s="114">
        <f>IF(C7&gt;1,1,0)+IF(F7&gt;1,1,0)+IF(I7&gt;1,1,0)</f>
        <v>1</v>
      </c>
      <c r="N7" s="105"/>
      <c r="O7" s="120"/>
      <c r="P7" s="231">
        <f>K7+N7</f>
        <v>30</v>
      </c>
      <c r="Q7" s="115">
        <f>D7+G7+J7+O7</f>
        <v>187.5</v>
      </c>
      <c r="R7" s="14"/>
      <c r="S7" s="14"/>
      <c r="T7" s="14"/>
      <c r="U7" s="14"/>
      <c r="V7" s="14"/>
      <c r="W7" s="14"/>
      <c r="X7" s="9"/>
    </row>
    <row r="8" spans="1:31" ht="60" customHeight="1" thickBot="1" x14ac:dyDescent="0.3">
      <c r="A8" s="37"/>
      <c r="B8" s="36"/>
      <c r="C8" s="37"/>
      <c r="D8" s="38"/>
      <c r="E8" s="36"/>
      <c r="F8" s="37"/>
      <c r="G8" s="38"/>
      <c r="H8" s="36"/>
      <c r="I8" s="37"/>
      <c r="J8" s="38"/>
      <c r="K8" s="36"/>
      <c r="L8" s="37"/>
      <c r="M8" s="38"/>
      <c r="N8" s="36"/>
      <c r="O8" s="37"/>
      <c r="P8" s="38"/>
      <c r="Q8" s="37"/>
      <c r="R8" s="14"/>
      <c r="S8" s="14"/>
      <c r="T8" s="14"/>
      <c r="U8" s="14"/>
      <c r="V8" s="14"/>
      <c r="W8" s="14"/>
    </row>
    <row r="9" spans="1:31" ht="23.25" customHeight="1" thickBot="1" x14ac:dyDescent="0.3">
      <c r="A9" s="35"/>
      <c r="B9" s="32"/>
      <c r="C9" s="288" t="s">
        <v>17</v>
      </c>
      <c r="D9" s="289"/>
      <c r="E9" s="289"/>
      <c r="F9" s="289"/>
      <c r="G9" s="264"/>
      <c r="I9" s="270"/>
      <c r="J9" s="271"/>
      <c r="K9" s="272" t="s">
        <v>164</v>
      </c>
      <c r="L9" s="270"/>
      <c r="M9" s="271"/>
      <c r="N9" s="273"/>
      <c r="O9" s="33"/>
      <c r="P9" s="34"/>
      <c r="Q9" s="55"/>
      <c r="R9" s="37"/>
      <c r="S9" s="37"/>
      <c r="T9" s="37"/>
      <c r="U9" s="37"/>
      <c r="V9" s="38"/>
      <c r="W9" s="38"/>
    </row>
    <row r="10" spans="1:31" ht="33" customHeight="1" thickBot="1" x14ac:dyDescent="0.3">
      <c r="A10" s="35"/>
      <c r="B10" s="32"/>
      <c r="C10" s="20" t="s">
        <v>14</v>
      </c>
      <c r="D10" s="21" t="s">
        <v>3</v>
      </c>
      <c r="E10" s="22" t="s">
        <v>15</v>
      </c>
      <c r="F10" s="44" t="s">
        <v>16</v>
      </c>
      <c r="G10" s="265" t="s">
        <v>102</v>
      </c>
      <c r="H10" s="32"/>
      <c r="I10" s="33"/>
      <c r="J10" s="34"/>
      <c r="K10" s="32"/>
      <c r="L10" s="33"/>
      <c r="M10" s="34"/>
      <c r="N10" s="32"/>
      <c r="O10" s="33"/>
      <c r="P10" s="34"/>
      <c r="Q10" s="33"/>
      <c r="R10" s="33"/>
      <c r="S10" s="33"/>
      <c r="T10" s="33"/>
      <c r="U10" s="33"/>
      <c r="V10" s="34"/>
      <c r="W10" s="34"/>
    </row>
    <row r="11" spans="1:31" s="15" customFormat="1" ht="15.75" customHeight="1" thickBot="1" x14ac:dyDescent="0.35">
      <c r="A11" s="35"/>
      <c r="B11" s="32"/>
      <c r="C11" s="24" t="s">
        <v>46</v>
      </c>
      <c r="D11" s="25">
        <v>40</v>
      </c>
      <c r="E11" s="40">
        <v>1500</v>
      </c>
      <c r="F11" s="26">
        <v>250</v>
      </c>
      <c r="G11" s="263">
        <v>312.5</v>
      </c>
      <c r="H11" s="32"/>
      <c r="I11" s="33"/>
      <c r="J11" s="34"/>
      <c r="K11" s="32"/>
      <c r="L11" s="33"/>
      <c r="M11" s="34"/>
      <c r="N11" s="32"/>
      <c r="O11" s="33"/>
      <c r="P11" s="34"/>
      <c r="Q11" s="33"/>
      <c r="R11" s="33"/>
      <c r="S11" s="33"/>
      <c r="T11" s="33"/>
      <c r="U11" s="33"/>
      <c r="V11" s="34"/>
      <c r="W11" s="34"/>
      <c r="X11" s="17"/>
    </row>
    <row r="12" spans="1:31" s="15" customFormat="1" ht="15.75" customHeight="1" thickBot="1" x14ac:dyDescent="0.35">
      <c r="A12" s="35"/>
      <c r="B12" s="32"/>
      <c r="C12" s="27" t="s">
        <v>47</v>
      </c>
      <c r="D12" s="23">
        <v>30</v>
      </c>
      <c r="E12" s="41">
        <v>750</v>
      </c>
      <c r="F12" s="28">
        <v>187.5</v>
      </c>
      <c r="G12" s="263">
        <v>187.5</v>
      </c>
      <c r="H12" s="32"/>
      <c r="I12" s="33"/>
      <c r="J12" s="34"/>
      <c r="K12" s="32"/>
      <c r="L12" s="33"/>
      <c r="M12" s="34"/>
      <c r="N12" s="32"/>
      <c r="O12" s="33"/>
      <c r="P12" s="34"/>
      <c r="Q12" s="33"/>
      <c r="R12" s="33"/>
      <c r="S12" s="33"/>
      <c r="T12" s="33"/>
      <c r="U12" s="33"/>
      <c r="V12" s="34"/>
      <c r="W12" s="34"/>
      <c r="X12" s="17"/>
    </row>
    <row r="13" spans="1:31" s="15" customFormat="1" thickBot="1" x14ac:dyDescent="0.35">
      <c r="A13" s="35"/>
      <c r="B13" s="32"/>
      <c r="C13" s="27" t="s">
        <v>48</v>
      </c>
      <c r="D13" s="23">
        <v>20</v>
      </c>
      <c r="E13" s="41">
        <v>500</v>
      </c>
      <c r="F13" s="28">
        <v>125</v>
      </c>
      <c r="G13" s="263">
        <v>125</v>
      </c>
      <c r="H13" s="32"/>
      <c r="I13" s="33"/>
      <c r="J13" s="34"/>
      <c r="K13" s="32"/>
      <c r="L13" s="33"/>
      <c r="M13" s="34"/>
      <c r="N13" s="32"/>
      <c r="O13" s="33"/>
      <c r="P13" s="34"/>
      <c r="Q13" s="33"/>
      <c r="R13" s="33"/>
      <c r="S13" s="33"/>
      <c r="T13" s="33"/>
      <c r="U13" s="33"/>
      <c r="V13" s="34"/>
      <c r="W13" s="34"/>
      <c r="X13" s="17"/>
    </row>
    <row r="14" spans="1:31" s="15" customFormat="1" ht="18.75" customHeight="1" thickBot="1" x14ac:dyDescent="0.35">
      <c r="A14" s="35"/>
      <c r="B14" s="32"/>
      <c r="C14" s="29" t="s">
        <v>49</v>
      </c>
      <c r="D14" s="30">
        <v>10</v>
      </c>
      <c r="E14" s="42">
        <v>250</v>
      </c>
      <c r="F14" s="266">
        <v>62.5</v>
      </c>
      <c r="G14" s="267"/>
      <c r="H14" s="32"/>
      <c r="I14" s="33"/>
      <c r="J14" s="34"/>
      <c r="K14" s="32"/>
      <c r="L14" s="33"/>
      <c r="M14" s="34"/>
      <c r="N14" s="32"/>
      <c r="O14" s="33"/>
      <c r="P14" s="34"/>
      <c r="Q14" s="33"/>
      <c r="R14" s="33"/>
      <c r="S14" s="33"/>
      <c r="T14" s="33"/>
      <c r="U14" s="33"/>
      <c r="V14" s="34"/>
      <c r="W14" s="34"/>
      <c r="X14" s="17"/>
    </row>
    <row r="15" spans="1:31" s="12" customFormat="1" ht="18.75" customHeight="1" x14ac:dyDescent="0.3">
      <c r="A15" s="35"/>
      <c r="B15" s="32"/>
      <c r="F15" s="47"/>
      <c r="G15" s="34"/>
      <c r="H15" s="32"/>
      <c r="I15" s="33"/>
      <c r="J15" s="34"/>
      <c r="K15" s="32"/>
      <c r="L15" s="33"/>
      <c r="M15" s="34"/>
      <c r="N15" s="32"/>
      <c r="O15" s="33"/>
      <c r="P15" s="34"/>
      <c r="Q15" s="33"/>
      <c r="R15" s="33"/>
      <c r="S15" s="33"/>
      <c r="T15" s="33"/>
      <c r="U15" s="33"/>
      <c r="V15" s="34"/>
      <c r="W15" s="34"/>
      <c r="X15" s="17"/>
    </row>
    <row r="16" spans="1:31" s="12" customFormat="1" ht="18.75" customHeight="1" x14ac:dyDescent="0.3">
      <c r="A16" s="35"/>
      <c r="B16" s="32"/>
      <c r="C16" s="33"/>
      <c r="D16" s="34"/>
      <c r="E16" s="32"/>
      <c r="F16" s="33"/>
      <c r="G16" s="34"/>
      <c r="H16" s="32"/>
      <c r="I16" s="33"/>
      <c r="J16" s="34"/>
      <c r="K16" s="32"/>
      <c r="L16" s="33"/>
      <c r="M16" s="34"/>
      <c r="N16" s="32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x14ac:dyDescent="0.3">
      <c r="A17" s="35"/>
      <c r="B17" s="32"/>
      <c r="C17" s="33"/>
      <c r="D17" s="34"/>
      <c r="E17" s="32"/>
      <c r="F17" s="33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4.45" x14ac:dyDescent="0.3">
      <c r="A18" s="10"/>
      <c r="B18" s="39"/>
      <c r="C18"/>
      <c r="D18"/>
      <c r="E18" s="43"/>
      <c r="F18"/>
      <c r="G18"/>
      <c r="H18" s="43"/>
      <c r="I18"/>
      <c r="J18"/>
      <c r="K18" s="39"/>
      <c r="L18"/>
      <c r="M18"/>
      <c r="N18" s="39"/>
      <c r="O18"/>
      <c r="P18"/>
      <c r="Q18"/>
      <c r="R18" s="33"/>
      <c r="S18" s="33"/>
      <c r="T18" s="33"/>
      <c r="U18" s="33"/>
      <c r="V18" s="34"/>
      <c r="W18" s="34"/>
      <c r="X18" s="17"/>
    </row>
    <row r="19" spans="1:24" s="12" customFormat="1" ht="14.45" x14ac:dyDescent="0.3">
      <c r="A19" s="10"/>
      <c r="B19" s="39"/>
      <c r="C19"/>
      <c r="D19"/>
      <c r="E19" s="43"/>
      <c r="F19"/>
      <c r="G19"/>
      <c r="H19" s="43"/>
      <c r="I19"/>
      <c r="J19"/>
      <c r="K19" s="39"/>
      <c r="L19"/>
      <c r="M19"/>
      <c r="N19" s="39"/>
      <c r="O19"/>
      <c r="P19"/>
      <c r="Q19"/>
      <c r="R19"/>
      <c r="S19"/>
      <c r="T19"/>
      <c r="U19"/>
      <c r="V19"/>
      <c r="W19"/>
      <c r="X19" s="17"/>
    </row>
    <row r="20" spans="1:24" s="12" customFormat="1" ht="14.45" x14ac:dyDescent="0.3">
      <c r="A20" s="10"/>
      <c r="B20" s="39"/>
      <c r="C20"/>
      <c r="D20"/>
      <c r="E20" s="43"/>
      <c r="F20"/>
      <c r="G20"/>
      <c r="H20" s="43"/>
      <c r="I20"/>
      <c r="J20"/>
      <c r="K20" s="39"/>
      <c r="L20"/>
      <c r="M20"/>
      <c r="N20" s="39"/>
      <c r="O20"/>
      <c r="P20"/>
      <c r="Q20"/>
      <c r="R20"/>
      <c r="S20"/>
      <c r="T20"/>
      <c r="U20"/>
      <c r="V20"/>
      <c r="W20"/>
      <c r="X20" s="17"/>
    </row>
  </sheetData>
  <sheetProtection selectLockedCells="1"/>
  <mergeCells count="3">
    <mergeCell ref="C9:F9"/>
    <mergeCell ref="A1:Q1"/>
    <mergeCell ref="A3:Q3"/>
  </mergeCells>
  <printOptions horizontalCentered="1"/>
  <pageMargins left="0.25" right="0.25" top="0.75" bottom="0.75" header="0.3" footer="0.3"/>
  <pageSetup paperSize="5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Normal="100" workbookViewId="0">
      <selection sqref="A1:F1"/>
    </sheetView>
  </sheetViews>
  <sheetFormatPr defaultRowHeight="15" x14ac:dyDescent="0.25"/>
  <cols>
    <col min="1" max="1" width="9.5703125" customWidth="1"/>
    <col min="2" max="2" width="31.85546875" style="46" customWidth="1"/>
    <col min="3" max="3" width="34.140625" style="46" customWidth="1"/>
    <col min="4" max="4" width="30.85546875" style="46" customWidth="1"/>
    <col min="5" max="5" width="33.140625" style="46" customWidth="1"/>
    <col min="6" max="6" width="31.5703125" style="46" customWidth="1"/>
  </cols>
  <sheetData>
    <row r="1" spans="1:6" ht="27" thickTop="1" thickBot="1" x14ac:dyDescent="0.55000000000000004">
      <c r="A1" s="294" t="s">
        <v>162</v>
      </c>
      <c r="B1" s="294"/>
      <c r="C1" s="294"/>
      <c r="D1" s="294"/>
      <c r="E1" s="294"/>
      <c r="F1" s="294"/>
    </row>
    <row r="2" spans="1:6" ht="16.899999999999999" thickTop="1" thickBot="1" x14ac:dyDescent="0.35">
      <c r="A2" s="76" t="s">
        <v>30</v>
      </c>
      <c r="B2" s="76" t="s">
        <v>31</v>
      </c>
      <c r="C2" s="76" t="s">
        <v>32</v>
      </c>
      <c r="D2" s="76" t="s">
        <v>33</v>
      </c>
      <c r="E2" s="76" t="s">
        <v>34</v>
      </c>
      <c r="F2" s="76" t="s">
        <v>53</v>
      </c>
    </row>
    <row r="3" spans="1:6" ht="15" customHeight="1" thickTop="1" thickBot="1" x14ac:dyDescent="0.3">
      <c r="A3" s="292" t="s">
        <v>26</v>
      </c>
      <c r="B3" s="77"/>
      <c r="C3" s="77"/>
      <c r="D3" s="77"/>
      <c r="E3" s="78"/>
      <c r="F3" s="77"/>
    </row>
    <row r="4" spans="1:6" ht="16.5" thickTop="1" thickBot="1" x14ac:dyDescent="0.3">
      <c r="A4" s="292"/>
      <c r="B4" s="79"/>
      <c r="C4" s="80"/>
      <c r="D4" s="80"/>
      <c r="E4" s="79"/>
      <c r="F4" s="80"/>
    </row>
    <row r="5" spans="1:6" ht="16.5" thickTop="1" thickBot="1" x14ac:dyDescent="0.3">
      <c r="A5" s="292"/>
      <c r="B5" s="79"/>
      <c r="C5" s="79"/>
      <c r="D5" s="79"/>
      <c r="E5" s="79"/>
      <c r="F5" s="79"/>
    </row>
    <row r="6" spans="1:6" ht="16.5" thickTop="1" thickBot="1" x14ac:dyDescent="0.3">
      <c r="A6" s="292"/>
      <c r="B6" s="80"/>
      <c r="C6" s="79"/>
      <c r="D6" s="80"/>
      <c r="E6" s="80"/>
      <c r="F6" s="80"/>
    </row>
    <row r="7" spans="1:6" ht="16.5" thickTop="1" thickBot="1" x14ac:dyDescent="0.3">
      <c r="A7" s="292"/>
      <c r="B7" s="86"/>
      <c r="C7" s="89"/>
      <c r="D7" s="86"/>
      <c r="E7" s="86"/>
      <c r="F7" s="86"/>
    </row>
    <row r="8" spans="1:6" ht="16.5" thickTop="1" thickBot="1" x14ac:dyDescent="0.3">
      <c r="A8" s="292" t="s">
        <v>27</v>
      </c>
      <c r="B8" s="77"/>
      <c r="C8" s="77"/>
      <c r="D8" s="77"/>
      <c r="E8" s="77"/>
      <c r="F8" s="77"/>
    </row>
    <row r="9" spans="1:6" ht="16.5" thickTop="1" thickBot="1" x14ac:dyDescent="0.3">
      <c r="A9" s="292"/>
      <c r="B9" s="80"/>
      <c r="C9" s="88"/>
      <c r="D9" s="87"/>
      <c r="E9" s="88"/>
      <c r="F9" s="88"/>
    </row>
    <row r="10" spans="1:6" ht="16.5" thickTop="1" thickBot="1" x14ac:dyDescent="0.3">
      <c r="A10" s="292"/>
      <c r="B10" s="81"/>
      <c r="C10" s="79"/>
      <c r="D10" s="81"/>
      <c r="E10" s="79"/>
      <c r="F10" s="79"/>
    </row>
    <row r="11" spans="1:6" ht="16.5" thickTop="1" thickBot="1" x14ac:dyDescent="0.3">
      <c r="A11" s="292"/>
      <c r="B11" s="79"/>
      <c r="C11" s="82"/>
      <c r="D11" s="79"/>
      <c r="E11" s="79"/>
      <c r="F11" s="80"/>
    </row>
    <row r="12" spans="1:6" ht="16.5" thickTop="1" thickBot="1" x14ac:dyDescent="0.3">
      <c r="A12" s="292"/>
      <c r="B12" s="90"/>
      <c r="C12" s="91"/>
      <c r="D12" s="90"/>
      <c r="E12" s="92"/>
      <c r="F12" s="86"/>
    </row>
    <row r="13" spans="1:6" ht="16.5" thickTop="1" thickBot="1" x14ac:dyDescent="0.3">
      <c r="A13" s="292" t="s">
        <v>28</v>
      </c>
      <c r="B13" s="77"/>
      <c r="C13" s="77"/>
      <c r="D13" s="93"/>
      <c r="E13" s="77"/>
      <c r="F13" s="77"/>
    </row>
    <row r="14" spans="1:6" ht="16.5" thickTop="1" thickBot="1" x14ac:dyDescent="0.3">
      <c r="A14" s="292"/>
      <c r="B14" s="80"/>
      <c r="C14" s="80"/>
      <c r="D14" s="84"/>
      <c r="E14" s="84"/>
      <c r="F14" s="80"/>
    </row>
    <row r="15" spans="1:6" ht="16.5" thickTop="1" thickBot="1" x14ac:dyDescent="0.3">
      <c r="A15" s="292"/>
      <c r="B15" s="79"/>
      <c r="C15" s="79"/>
      <c r="D15" s="79"/>
      <c r="E15" s="83"/>
      <c r="F15" s="79"/>
    </row>
    <row r="16" spans="1:6" ht="16.5" thickTop="1" thickBot="1" x14ac:dyDescent="0.3">
      <c r="A16" s="292"/>
      <c r="B16" s="89"/>
      <c r="C16" s="94"/>
      <c r="D16" s="89"/>
      <c r="E16" s="86"/>
      <c r="F16" s="86"/>
    </row>
    <row r="17" spans="1:6" ht="16.5" thickTop="1" thickBot="1" x14ac:dyDescent="0.3">
      <c r="A17" s="292" t="s">
        <v>29</v>
      </c>
      <c r="B17" s="77"/>
      <c r="C17" s="77"/>
      <c r="D17" s="77"/>
      <c r="E17" s="77"/>
      <c r="F17" s="77"/>
    </row>
    <row r="18" spans="1:6" ht="16.5" thickTop="1" thickBot="1" x14ac:dyDescent="0.3">
      <c r="A18" s="292"/>
      <c r="B18" s="80"/>
      <c r="C18" s="80"/>
      <c r="D18" s="80"/>
      <c r="E18" s="80"/>
      <c r="F18" s="80"/>
    </row>
    <row r="19" spans="1:6" ht="16.5" thickTop="1" thickBot="1" x14ac:dyDescent="0.3">
      <c r="A19" s="292"/>
      <c r="B19" s="79"/>
      <c r="C19" s="79"/>
      <c r="D19" s="79"/>
      <c r="E19" s="79"/>
      <c r="F19" s="79"/>
    </row>
    <row r="20" spans="1:6" ht="16.5" thickTop="1" thickBot="1" x14ac:dyDescent="0.3">
      <c r="A20" s="292"/>
      <c r="B20" s="79"/>
      <c r="C20" s="80"/>
      <c r="D20" s="81"/>
      <c r="E20" s="80"/>
      <c r="F20" s="80"/>
    </row>
    <row r="21" spans="1:6" ht="16.5" thickTop="1" thickBot="1" x14ac:dyDescent="0.3">
      <c r="A21" s="292"/>
      <c r="B21" s="90"/>
      <c r="C21" s="92"/>
      <c r="D21" s="90"/>
      <c r="E21" s="86"/>
      <c r="F21" s="86"/>
    </row>
    <row r="22" spans="1:6" ht="16.5" thickTop="1" thickBot="1" x14ac:dyDescent="0.3">
      <c r="A22" s="292" t="s">
        <v>35</v>
      </c>
      <c r="B22" s="77"/>
      <c r="C22" s="77"/>
      <c r="D22" s="77"/>
      <c r="E22" s="77"/>
      <c r="F22" s="77"/>
    </row>
    <row r="23" spans="1:6" ht="16.5" thickTop="1" thickBot="1" x14ac:dyDescent="0.3">
      <c r="A23" s="292"/>
      <c r="B23" s="80"/>
      <c r="C23" s="80"/>
      <c r="D23" s="80"/>
      <c r="E23" s="80"/>
      <c r="F23" s="80"/>
    </row>
    <row r="24" spans="1:6" ht="16.5" thickTop="1" thickBot="1" x14ac:dyDescent="0.3">
      <c r="A24" s="292"/>
      <c r="B24" s="79"/>
      <c r="C24" s="79"/>
      <c r="D24" s="79"/>
      <c r="E24" s="79"/>
      <c r="F24" s="79"/>
    </row>
    <row r="25" spans="1:6" ht="16.5" thickTop="1" thickBot="1" x14ac:dyDescent="0.3">
      <c r="A25" s="292"/>
      <c r="B25" s="79"/>
      <c r="C25" s="80"/>
      <c r="D25" s="80"/>
      <c r="E25" s="79"/>
      <c r="F25" s="80"/>
    </row>
    <row r="26" spans="1:6" ht="16.5" thickTop="1" thickBot="1" x14ac:dyDescent="0.3">
      <c r="A26" s="292"/>
      <c r="B26" s="91"/>
      <c r="C26" s="92"/>
      <c r="D26" s="92"/>
      <c r="E26" s="92"/>
      <c r="F26" s="86"/>
    </row>
    <row r="27" spans="1:6" ht="16.5" thickTop="1" thickBot="1" x14ac:dyDescent="0.3">
      <c r="A27" s="292" t="s">
        <v>36</v>
      </c>
      <c r="B27" s="77"/>
      <c r="C27" s="78"/>
      <c r="D27" s="77"/>
      <c r="E27" s="77"/>
      <c r="F27" s="77"/>
    </row>
    <row r="28" spans="1:6" ht="16.5" thickTop="1" thickBot="1" x14ac:dyDescent="0.3">
      <c r="A28" s="292"/>
      <c r="B28" s="81"/>
      <c r="C28" s="79"/>
      <c r="D28" s="80"/>
      <c r="E28" s="80"/>
      <c r="F28" s="80"/>
    </row>
    <row r="29" spans="1:6" ht="16.5" thickTop="1" thickBot="1" x14ac:dyDescent="0.3">
      <c r="A29" s="292"/>
      <c r="B29" s="79"/>
      <c r="C29" s="79"/>
      <c r="D29" s="79"/>
      <c r="E29" s="79"/>
      <c r="F29" s="79"/>
    </row>
    <row r="30" spans="1:6" ht="16.5" thickTop="1" thickBot="1" x14ac:dyDescent="0.3">
      <c r="A30" s="292"/>
      <c r="B30" s="86"/>
      <c r="C30" s="86"/>
      <c r="D30" s="86"/>
      <c r="E30" s="86"/>
      <c r="F30" s="90"/>
    </row>
    <row r="31" spans="1:6" ht="14.45" customHeight="1" thickTop="1" thickBot="1" x14ac:dyDescent="0.3">
      <c r="A31" s="292" t="s">
        <v>37</v>
      </c>
      <c r="B31" s="95"/>
      <c r="C31" s="95"/>
      <c r="D31" s="95"/>
      <c r="E31" s="95"/>
      <c r="F31" s="95"/>
    </row>
    <row r="32" spans="1:6" ht="14.45" customHeight="1" thickTop="1" thickBot="1" x14ac:dyDescent="0.3">
      <c r="A32" s="292"/>
      <c r="B32" s="79"/>
      <c r="C32" s="79"/>
      <c r="D32" s="79"/>
      <c r="E32" s="85"/>
      <c r="F32" s="79"/>
    </row>
    <row r="33" spans="1:6" ht="14.45" customHeight="1" thickTop="1" thickBot="1" x14ac:dyDescent="0.3">
      <c r="A33" s="292"/>
      <c r="B33" s="85"/>
      <c r="C33" s="79"/>
      <c r="D33" s="85"/>
      <c r="E33" s="79"/>
      <c r="F33" s="85"/>
    </row>
    <row r="34" spans="1:6" ht="14.45" customHeight="1" thickTop="1" thickBot="1" x14ac:dyDescent="0.3">
      <c r="A34" s="292"/>
      <c r="B34" s="96"/>
      <c r="C34" s="96"/>
      <c r="D34" s="96"/>
      <c r="E34" s="96"/>
      <c r="F34" s="96"/>
    </row>
    <row r="35" spans="1:6" ht="16.5" thickTop="1" thickBot="1" x14ac:dyDescent="0.3">
      <c r="A35" s="293" t="s">
        <v>38</v>
      </c>
      <c r="B35" s="77"/>
      <c r="C35" s="77"/>
      <c r="D35" s="77"/>
      <c r="E35" s="77"/>
      <c r="F35" s="77"/>
    </row>
    <row r="36" spans="1:6" ht="16.5" thickTop="1" thickBot="1" x14ac:dyDescent="0.3">
      <c r="A36" s="292"/>
      <c r="B36" s="79"/>
      <c r="C36" s="79"/>
      <c r="D36" s="79"/>
      <c r="E36" s="79"/>
      <c r="F36" s="83"/>
    </row>
    <row r="37" spans="1:6" ht="16.5" thickTop="1" thickBot="1" x14ac:dyDescent="0.3">
      <c r="A37" s="292"/>
      <c r="B37" s="80"/>
      <c r="C37" s="80"/>
      <c r="D37" s="80"/>
      <c r="E37" s="80"/>
      <c r="F37" s="80"/>
    </row>
    <row r="38" spans="1:6" ht="16.5" thickTop="1" thickBot="1" x14ac:dyDescent="0.3">
      <c r="A38" s="292"/>
      <c r="B38" s="86"/>
      <c r="C38" s="86"/>
      <c r="D38" s="86"/>
      <c r="E38" s="86"/>
      <c r="F38" s="86"/>
    </row>
    <row r="39" spans="1:6" ht="15.75" customHeight="1" thickTop="1" thickBot="1" x14ac:dyDescent="0.3">
      <c r="A39" s="292" t="s">
        <v>39</v>
      </c>
      <c r="B39" s="87"/>
      <c r="C39" s="87"/>
      <c r="D39" s="87"/>
      <c r="E39" s="87"/>
      <c r="F39" s="87"/>
    </row>
    <row r="40" spans="1:6" ht="15.75" customHeight="1" thickTop="1" thickBot="1" x14ac:dyDescent="0.3">
      <c r="A40" s="292"/>
      <c r="B40" s="79"/>
      <c r="C40" s="79"/>
      <c r="D40" s="79"/>
      <c r="E40" s="79"/>
      <c r="F40" s="79"/>
    </row>
    <row r="41" spans="1:6" ht="15.75" customHeight="1" thickTop="1" thickBot="1" x14ac:dyDescent="0.3">
      <c r="A41" s="292"/>
      <c r="B41" s="80"/>
      <c r="C41" s="80"/>
      <c r="D41" s="80"/>
      <c r="E41" s="80"/>
      <c r="F41" s="80"/>
    </row>
    <row r="42" spans="1:6" ht="15.75" customHeight="1" thickTop="1" thickBot="1" x14ac:dyDescent="0.3">
      <c r="A42" s="292"/>
      <c r="B42" s="86"/>
      <c r="C42" s="86"/>
      <c r="D42" s="86"/>
      <c r="E42" s="86"/>
      <c r="F42" s="86"/>
    </row>
    <row r="43" spans="1:6" ht="15.75" thickTop="1" x14ac:dyDescent="0.25"/>
  </sheetData>
  <sheetProtection selectLockedCells="1"/>
  <mergeCells count="10">
    <mergeCell ref="A1:F1"/>
    <mergeCell ref="A3:A7"/>
    <mergeCell ref="A8:A12"/>
    <mergeCell ref="A13:A16"/>
    <mergeCell ref="A17:A21"/>
    <mergeCell ref="A22:A26"/>
    <mergeCell ref="A27:A30"/>
    <mergeCell ref="A31:A34"/>
    <mergeCell ref="A35:A38"/>
    <mergeCell ref="A39:A42"/>
  </mergeCells>
  <printOptions horizontalCentered="1" verticalCentered="1"/>
  <pageMargins left="0.25" right="0.25" top="0.75" bottom="0.75" header="0.3" footer="0.3"/>
  <pageSetup paperSize="5" scale="75"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zoomScaleNormal="100" workbookViewId="0">
      <selection activeCell="N7" sqref="N7"/>
    </sheetView>
  </sheetViews>
  <sheetFormatPr defaultRowHeight="15" x14ac:dyDescent="0.25"/>
  <cols>
    <col min="1" max="1" width="15.7109375" customWidth="1"/>
    <col min="2" max="2" width="5.42578125" bestFit="1" customWidth="1"/>
    <col min="3" max="4" width="0" hidden="1" customWidth="1"/>
    <col min="5" max="5" width="8.7109375" customWidth="1"/>
    <col min="6" max="7" width="0" hidden="1" customWidth="1"/>
    <col min="8" max="8" width="8.7109375" customWidth="1"/>
    <col min="9" max="10" width="0" hidden="1" customWidth="1"/>
    <col min="11" max="11" width="8.7109375" customWidth="1"/>
    <col min="12" max="13" width="0" hidden="1" customWidth="1"/>
    <col min="14" max="14" width="8.7109375" customWidth="1"/>
    <col min="15" max="16" width="0" hidden="1" customWidth="1"/>
    <col min="17" max="17" width="8.7109375" customWidth="1"/>
    <col min="18" max="21" width="0" hidden="1" customWidth="1"/>
    <col min="22" max="22" width="9.28515625" customWidth="1"/>
    <col min="23" max="23" width="8.42578125" style="15" customWidth="1"/>
    <col min="24" max="24" width="0.140625" hidden="1" customWidth="1"/>
    <col min="25" max="25" width="10.7109375" customWidth="1"/>
    <col min="26" max="26" width="10.7109375" style="52" customWidth="1"/>
  </cols>
  <sheetData>
    <row r="1" spans="1:28" ht="21.6" thickBot="1" x14ac:dyDescent="0.45">
      <c r="A1" s="295" t="s">
        <v>57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7"/>
      <c r="Z1" s="51"/>
    </row>
    <row r="2" spans="1:28" ht="31.5" customHeight="1" thickBot="1" x14ac:dyDescent="0.35">
      <c r="A2" s="70" t="s">
        <v>1</v>
      </c>
      <c r="B2" s="71" t="s">
        <v>30</v>
      </c>
      <c r="C2" s="71">
        <v>1</v>
      </c>
      <c r="D2" s="71" t="s">
        <v>2</v>
      </c>
      <c r="E2" s="72" t="s">
        <v>40</v>
      </c>
      <c r="F2" s="71">
        <v>2</v>
      </c>
      <c r="G2" s="71" t="s">
        <v>2</v>
      </c>
      <c r="H2" s="72" t="s">
        <v>41</v>
      </c>
      <c r="I2" s="71">
        <v>3</v>
      </c>
      <c r="J2" s="71" t="s">
        <v>2</v>
      </c>
      <c r="K2" s="72" t="s">
        <v>42</v>
      </c>
      <c r="L2" s="71">
        <v>4</v>
      </c>
      <c r="M2" s="71" t="s">
        <v>2</v>
      </c>
      <c r="N2" s="72" t="s">
        <v>43</v>
      </c>
      <c r="O2" s="71">
        <v>5</v>
      </c>
      <c r="P2" s="71" t="s">
        <v>2</v>
      </c>
      <c r="Q2" s="72" t="s">
        <v>44</v>
      </c>
      <c r="R2" s="72" t="s">
        <v>18</v>
      </c>
      <c r="S2" s="72" t="s">
        <v>4</v>
      </c>
      <c r="T2" s="72" t="s">
        <v>5</v>
      </c>
      <c r="U2" s="72" t="s">
        <v>19</v>
      </c>
      <c r="V2" s="73" t="s">
        <v>20</v>
      </c>
      <c r="W2" s="73" t="s">
        <v>45</v>
      </c>
      <c r="X2" s="74" t="s">
        <v>21</v>
      </c>
      <c r="Y2" s="75" t="s">
        <v>22</v>
      </c>
      <c r="Z2" s="61"/>
    </row>
    <row r="3" spans="1:28" ht="24.75" customHeight="1" x14ac:dyDescent="0.3">
      <c r="A3" s="151"/>
      <c r="B3" s="152"/>
      <c r="C3" s="153"/>
      <c r="D3" s="154"/>
      <c r="E3" s="155"/>
      <c r="F3" s="153"/>
      <c r="G3" s="154"/>
      <c r="H3" s="155"/>
      <c r="I3" s="153"/>
      <c r="J3" s="154"/>
      <c r="K3" s="155"/>
      <c r="L3" s="153"/>
      <c r="M3" s="154"/>
      <c r="N3" s="155"/>
      <c r="O3" s="153"/>
      <c r="P3" s="154"/>
      <c r="Q3" s="155"/>
      <c r="R3" s="156"/>
      <c r="S3" s="157"/>
      <c r="T3" s="158"/>
      <c r="U3" s="156"/>
      <c r="V3" s="159"/>
      <c r="W3" s="160"/>
      <c r="X3" s="161"/>
      <c r="Y3" s="110">
        <f>E3+H3+K3+N3+Q3+V3-W3</f>
        <v>0</v>
      </c>
      <c r="Z3" s="62"/>
    </row>
    <row r="4" spans="1:28" ht="24.75" customHeight="1" x14ac:dyDescent="0.3">
      <c r="A4" s="162"/>
      <c r="B4" s="152"/>
      <c r="C4" s="153"/>
      <c r="D4" s="154"/>
      <c r="E4" s="155"/>
      <c r="F4" s="153"/>
      <c r="G4" s="154"/>
      <c r="H4" s="155"/>
      <c r="I4" s="153"/>
      <c r="J4" s="154"/>
      <c r="K4" s="155"/>
      <c r="L4" s="153"/>
      <c r="M4" s="154"/>
      <c r="N4" s="155"/>
      <c r="O4" s="153"/>
      <c r="P4" s="154"/>
      <c r="Q4" s="155"/>
      <c r="R4" s="156"/>
      <c r="S4" s="157"/>
      <c r="T4" s="158"/>
      <c r="U4" s="156"/>
      <c r="V4" s="159"/>
      <c r="W4" s="160"/>
      <c r="X4" s="161"/>
      <c r="Y4" s="110">
        <f t="shared" ref="Y4:Y67" si="0">E4+H4+K4+N4+Q4+V4-W4</f>
        <v>0</v>
      </c>
      <c r="Z4" s="63"/>
      <c r="AB4" s="55"/>
    </row>
    <row r="5" spans="1:28" ht="24.75" customHeight="1" x14ac:dyDescent="0.3">
      <c r="A5" s="162"/>
      <c r="B5" s="152"/>
      <c r="C5" s="153"/>
      <c r="D5" s="154"/>
      <c r="E5" s="155"/>
      <c r="F5" s="153"/>
      <c r="G5" s="154"/>
      <c r="H5" s="163"/>
      <c r="I5" s="153"/>
      <c r="J5" s="154"/>
      <c r="K5" s="155"/>
      <c r="L5" s="153"/>
      <c r="M5" s="154"/>
      <c r="N5" s="155"/>
      <c r="O5" s="153"/>
      <c r="P5" s="154"/>
      <c r="Q5" s="155"/>
      <c r="R5" s="156"/>
      <c r="S5" s="157"/>
      <c r="T5" s="158"/>
      <c r="U5" s="156"/>
      <c r="V5" s="159"/>
      <c r="W5" s="160"/>
      <c r="X5" s="161"/>
      <c r="Y5" s="110">
        <f t="shared" si="0"/>
        <v>0</v>
      </c>
      <c r="Z5" s="62"/>
    </row>
    <row r="6" spans="1:28" ht="24.75" customHeight="1" x14ac:dyDescent="0.3">
      <c r="A6" s="162"/>
      <c r="B6" s="152"/>
      <c r="C6" s="164"/>
      <c r="D6" s="154"/>
      <c r="E6" s="155"/>
      <c r="F6" s="153"/>
      <c r="G6" s="154"/>
      <c r="H6" s="165"/>
      <c r="I6" s="153"/>
      <c r="J6" s="154"/>
      <c r="K6" s="155"/>
      <c r="L6" s="153"/>
      <c r="M6" s="154"/>
      <c r="N6" s="155"/>
      <c r="O6" s="153"/>
      <c r="P6" s="154"/>
      <c r="Q6" s="159"/>
      <c r="R6" s="156"/>
      <c r="S6" s="157"/>
      <c r="T6" s="158"/>
      <c r="U6" s="156"/>
      <c r="V6" s="159"/>
      <c r="W6" s="160"/>
      <c r="X6" s="161"/>
      <c r="Y6" s="110">
        <f t="shared" si="0"/>
        <v>0</v>
      </c>
      <c r="Z6" s="64"/>
    </row>
    <row r="7" spans="1:28" ht="24.75" customHeight="1" x14ac:dyDescent="0.3">
      <c r="A7" s="162"/>
      <c r="B7" s="152"/>
      <c r="C7" s="153"/>
      <c r="D7" s="158"/>
      <c r="E7" s="166"/>
      <c r="F7" s="153"/>
      <c r="G7" s="158"/>
      <c r="H7" s="167"/>
      <c r="I7" s="153"/>
      <c r="J7" s="158"/>
      <c r="K7" s="159"/>
      <c r="L7" s="153"/>
      <c r="M7" s="158"/>
      <c r="N7" s="159"/>
      <c r="O7" s="153"/>
      <c r="P7" s="158"/>
      <c r="Q7" s="167"/>
      <c r="R7" s="156"/>
      <c r="S7" s="157"/>
      <c r="T7" s="158"/>
      <c r="U7" s="156"/>
      <c r="V7" s="159"/>
      <c r="W7" s="160"/>
      <c r="X7" s="161"/>
      <c r="Y7" s="110">
        <f t="shared" si="0"/>
        <v>0</v>
      </c>
      <c r="Z7" s="63"/>
    </row>
    <row r="8" spans="1:28" ht="24.75" customHeight="1" x14ac:dyDescent="0.3">
      <c r="A8" s="162"/>
      <c r="B8" s="152"/>
      <c r="C8" s="153"/>
      <c r="D8" s="154"/>
      <c r="E8" s="168"/>
      <c r="F8" s="153"/>
      <c r="G8" s="154"/>
      <c r="H8" s="155"/>
      <c r="I8" s="153"/>
      <c r="J8" s="154"/>
      <c r="K8" s="155"/>
      <c r="L8" s="153"/>
      <c r="M8" s="154"/>
      <c r="N8" s="155"/>
      <c r="O8" s="153"/>
      <c r="P8" s="154"/>
      <c r="Q8" s="155"/>
      <c r="R8" s="156"/>
      <c r="S8" s="157"/>
      <c r="T8" s="158"/>
      <c r="U8" s="156"/>
      <c r="V8" s="166"/>
      <c r="W8" s="160"/>
      <c r="X8" s="161"/>
      <c r="Y8" s="110">
        <f t="shared" si="0"/>
        <v>0</v>
      </c>
      <c r="Z8" s="65"/>
    </row>
    <row r="9" spans="1:28" ht="24.75" customHeight="1" x14ac:dyDescent="0.3">
      <c r="A9" s="162"/>
      <c r="B9" s="152"/>
      <c r="C9" s="153"/>
      <c r="D9" s="154"/>
      <c r="E9" s="155"/>
      <c r="F9" s="153"/>
      <c r="G9" s="154"/>
      <c r="H9" s="169"/>
      <c r="I9" s="153"/>
      <c r="J9" s="154"/>
      <c r="K9" s="155"/>
      <c r="L9" s="153"/>
      <c r="M9" s="154"/>
      <c r="N9" s="155"/>
      <c r="O9" s="153"/>
      <c r="P9" s="154"/>
      <c r="Q9" s="155"/>
      <c r="R9" s="156"/>
      <c r="S9" s="157"/>
      <c r="T9" s="158"/>
      <c r="U9" s="156"/>
      <c r="V9" s="159"/>
      <c r="W9" s="160"/>
      <c r="X9" s="161"/>
      <c r="Y9" s="110">
        <f t="shared" si="0"/>
        <v>0</v>
      </c>
      <c r="Z9" s="66"/>
    </row>
    <row r="10" spans="1:28" ht="24.75" customHeight="1" x14ac:dyDescent="0.3">
      <c r="A10" s="162"/>
      <c r="B10" s="152"/>
      <c r="C10" s="153"/>
      <c r="D10" s="158"/>
      <c r="E10" s="159"/>
      <c r="F10" s="153"/>
      <c r="G10" s="158"/>
      <c r="H10" s="159"/>
      <c r="I10" s="153"/>
      <c r="J10" s="158"/>
      <c r="K10" s="159"/>
      <c r="L10" s="153"/>
      <c r="M10" s="158"/>
      <c r="N10" s="159"/>
      <c r="O10" s="153"/>
      <c r="P10" s="158"/>
      <c r="Q10" s="159"/>
      <c r="R10" s="156"/>
      <c r="S10" s="157"/>
      <c r="T10" s="158"/>
      <c r="U10" s="156"/>
      <c r="V10" s="159"/>
      <c r="W10" s="160"/>
      <c r="X10" s="161"/>
      <c r="Y10" s="110">
        <f t="shared" si="0"/>
        <v>0</v>
      </c>
      <c r="Z10" s="67"/>
    </row>
    <row r="11" spans="1:28" ht="24.75" customHeight="1" x14ac:dyDescent="0.3">
      <c r="A11" s="162"/>
      <c r="B11" s="152"/>
      <c r="C11" s="153"/>
      <c r="D11" s="154"/>
      <c r="E11" s="155"/>
      <c r="F11" s="153"/>
      <c r="G11" s="154"/>
      <c r="H11" s="155"/>
      <c r="I11" s="153"/>
      <c r="J11" s="154"/>
      <c r="K11" s="155"/>
      <c r="L11" s="153"/>
      <c r="M11" s="154"/>
      <c r="N11" s="155"/>
      <c r="O11" s="153"/>
      <c r="P11" s="154"/>
      <c r="Q11" s="155"/>
      <c r="R11" s="156"/>
      <c r="S11" s="157"/>
      <c r="T11" s="158"/>
      <c r="U11" s="156"/>
      <c r="V11" s="159"/>
      <c r="W11" s="160"/>
      <c r="X11" s="161"/>
      <c r="Y11" s="110">
        <f t="shared" si="0"/>
        <v>0</v>
      </c>
      <c r="Z11" s="68"/>
    </row>
    <row r="12" spans="1:28" ht="24.75" customHeight="1" x14ac:dyDescent="0.3">
      <c r="A12" s="162"/>
      <c r="B12" s="152"/>
      <c r="C12" s="170"/>
      <c r="D12" s="154"/>
      <c r="E12" s="171"/>
      <c r="F12" s="153"/>
      <c r="G12" s="154"/>
      <c r="H12" s="155"/>
      <c r="I12" s="153"/>
      <c r="J12" s="154"/>
      <c r="K12" s="172"/>
      <c r="L12" s="153"/>
      <c r="M12" s="154"/>
      <c r="N12" s="155"/>
      <c r="O12" s="153"/>
      <c r="P12" s="154"/>
      <c r="Q12" s="171"/>
      <c r="R12" s="156"/>
      <c r="S12" s="157"/>
      <c r="T12" s="158"/>
      <c r="U12" s="156"/>
      <c r="V12" s="173"/>
      <c r="W12" s="160"/>
      <c r="X12" s="161"/>
      <c r="Y12" s="110">
        <f t="shared" si="0"/>
        <v>0</v>
      </c>
      <c r="Z12" s="68"/>
    </row>
    <row r="13" spans="1:28" ht="24.75" customHeight="1" x14ac:dyDescent="0.3">
      <c r="A13" s="162"/>
      <c r="B13" s="174"/>
      <c r="C13" s="175"/>
      <c r="D13" s="176"/>
      <c r="E13" s="177"/>
      <c r="F13" s="175"/>
      <c r="G13" s="176"/>
      <c r="H13" s="178"/>
      <c r="I13" s="175"/>
      <c r="J13" s="176"/>
      <c r="K13" s="177"/>
      <c r="L13" s="175"/>
      <c r="M13" s="176"/>
      <c r="N13" s="178"/>
      <c r="O13" s="175"/>
      <c r="P13" s="176"/>
      <c r="Q13" s="177"/>
      <c r="R13" s="179"/>
      <c r="S13" s="180"/>
      <c r="T13" s="181"/>
      <c r="U13" s="179"/>
      <c r="V13" s="182"/>
      <c r="W13" s="183"/>
      <c r="X13" s="184"/>
      <c r="Y13" s="110">
        <f t="shared" si="0"/>
        <v>0</v>
      </c>
      <c r="Z13" s="68"/>
    </row>
    <row r="14" spans="1:28" ht="24.75" customHeight="1" x14ac:dyDescent="0.3">
      <c r="A14" s="151"/>
      <c r="B14" s="185"/>
      <c r="C14" s="186"/>
      <c r="D14" s="187"/>
      <c r="E14" s="173"/>
      <c r="F14" s="186"/>
      <c r="G14" s="187"/>
      <c r="H14" s="159"/>
      <c r="I14" s="186"/>
      <c r="J14" s="187"/>
      <c r="K14" s="159"/>
      <c r="L14" s="186"/>
      <c r="M14" s="187"/>
      <c r="N14" s="159"/>
      <c r="O14" s="186"/>
      <c r="P14" s="187"/>
      <c r="Q14" s="159"/>
      <c r="R14" s="158"/>
      <c r="S14" s="188"/>
      <c r="T14" s="158"/>
      <c r="U14" s="158"/>
      <c r="V14" s="159"/>
      <c r="W14" s="160"/>
      <c r="X14" s="161"/>
      <c r="Y14" s="110">
        <f t="shared" si="0"/>
        <v>0</v>
      </c>
      <c r="Z14" s="68"/>
    </row>
    <row r="15" spans="1:28" ht="24.75" customHeight="1" x14ac:dyDescent="0.3">
      <c r="A15" s="189"/>
      <c r="B15" s="185"/>
      <c r="C15" s="186"/>
      <c r="D15" s="187"/>
      <c r="E15" s="159"/>
      <c r="F15" s="186"/>
      <c r="G15" s="187"/>
      <c r="H15" s="159"/>
      <c r="I15" s="186"/>
      <c r="J15" s="187"/>
      <c r="K15" s="159"/>
      <c r="L15" s="186"/>
      <c r="M15" s="187"/>
      <c r="N15" s="159"/>
      <c r="O15" s="186"/>
      <c r="P15" s="187"/>
      <c r="Q15" s="159"/>
      <c r="R15" s="158"/>
      <c r="S15" s="188"/>
      <c r="T15" s="158"/>
      <c r="U15" s="158"/>
      <c r="V15" s="159"/>
      <c r="W15" s="160"/>
      <c r="X15" s="161"/>
      <c r="Y15" s="110">
        <f t="shared" si="0"/>
        <v>0</v>
      </c>
      <c r="Z15" s="68"/>
    </row>
    <row r="16" spans="1:28" ht="24.75" customHeight="1" x14ac:dyDescent="0.3">
      <c r="A16" s="189"/>
      <c r="B16" s="185"/>
      <c r="C16" s="186"/>
      <c r="D16" s="187"/>
      <c r="E16" s="159"/>
      <c r="F16" s="186"/>
      <c r="G16" s="187"/>
      <c r="H16" s="159"/>
      <c r="I16" s="186"/>
      <c r="J16" s="187"/>
      <c r="K16" s="159"/>
      <c r="L16" s="186"/>
      <c r="M16" s="187"/>
      <c r="N16" s="159"/>
      <c r="O16" s="186"/>
      <c r="P16" s="187"/>
      <c r="Q16" s="159"/>
      <c r="R16" s="158"/>
      <c r="S16" s="188"/>
      <c r="T16" s="158"/>
      <c r="U16" s="158"/>
      <c r="V16" s="159"/>
      <c r="W16" s="160"/>
      <c r="X16" s="161"/>
      <c r="Y16" s="110">
        <f t="shared" si="0"/>
        <v>0</v>
      </c>
      <c r="Z16" s="68"/>
    </row>
    <row r="17" spans="1:26" ht="24.75" customHeight="1" x14ac:dyDescent="0.3">
      <c r="A17" s="189"/>
      <c r="B17" s="185"/>
      <c r="C17" s="186"/>
      <c r="D17" s="187"/>
      <c r="E17" s="159"/>
      <c r="F17" s="186"/>
      <c r="G17" s="187"/>
      <c r="H17" s="159"/>
      <c r="I17" s="186"/>
      <c r="J17" s="187"/>
      <c r="K17" s="159"/>
      <c r="L17" s="186"/>
      <c r="M17" s="187"/>
      <c r="N17" s="159"/>
      <c r="O17" s="186"/>
      <c r="P17" s="187"/>
      <c r="Q17" s="159"/>
      <c r="R17" s="158"/>
      <c r="S17" s="188"/>
      <c r="T17" s="158"/>
      <c r="U17" s="158"/>
      <c r="V17" s="159"/>
      <c r="W17" s="160"/>
      <c r="X17" s="161"/>
      <c r="Y17" s="110">
        <f t="shared" si="0"/>
        <v>0</v>
      </c>
      <c r="Z17" s="68"/>
    </row>
    <row r="18" spans="1:26" ht="24.75" customHeight="1" x14ac:dyDescent="0.3">
      <c r="A18" s="189"/>
      <c r="B18" s="185"/>
      <c r="C18" s="186"/>
      <c r="D18" s="187"/>
      <c r="E18" s="159"/>
      <c r="F18" s="186"/>
      <c r="G18" s="187"/>
      <c r="H18" s="159"/>
      <c r="I18" s="186"/>
      <c r="J18" s="187"/>
      <c r="K18" s="159"/>
      <c r="L18" s="186"/>
      <c r="M18" s="187"/>
      <c r="N18" s="159"/>
      <c r="O18" s="186"/>
      <c r="P18" s="187"/>
      <c r="Q18" s="159"/>
      <c r="R18" s="158"/>
      <c r="S18" s="188"/>
      <c r="T18" s="158"/>
      <c r="U18" s="158"/>
      <c r="V18" s="159"/>
      <c r="W18" s="160"/>
      <c r="X18" s="161"/>
      <c r="Y18" s="110">
        <f t="shared" si="0"/>
        <v>0</v>
      </c>
      <c r="Z18" s="68"/>
    </row>
    <row r="19" spans="1:26" ht="24.75" customHeight="1" x14ac:dyDescent="0.3">
      <c r="A19" s="189"/>
      <c r="B19" s="185"/>
      <c r="C19" s="186"/>
      <c r="D19" s="187"/>
      <c r="E19" s="159"/>
      <c r="F19" s="186"/>
      <c r="G19" s="187"/>
      <c r="H19" s="159"/>
      <c r="I19" s="186"/>
      <c r="J19" s="187"/>
      <c r="K19" s="159"/>
      <c r="L19" s="186"/>
      <c r="M19" s="187"/>
      <c r="N19" s="159"/>
      <c r="O19" s="186"/>
      <c r="P19" s="187"/>
      <c r="Q19" s="159"/>
      <c r="R19" s="158"/>
      <c r="S19" s="188"/>
      <c r="T19" s="158"/>
      <c r="U19" s="158"/>
      <c r="V19" s="159"/>
      <c r="W19" s="160"/>
      <c r="X19" s="161"/>
      <c r="Y19" s="110">
        <f t="shared" si="0"/>
        <v>0</v>
      </c>
      <c r="Z19" s="68"/>
    </row>
    <row r="20" spans="1:26" ht="24.75" customHeight="1" x14ac:dyDescent="0.3">
      <c r="A20" s="189"/>
      <c r="B20" s="185"/>
      <c r="C20" s="186"/>
      <c r="D20" s="187"/>
      <c r="E20" s="159"/>
      <c r="F20" s="186"/>
      <c r="G20" s="187"/>
      <c r="H20" s="159"/>
      <c r="I20" s="186"/>
      <c r="J20" s="187"/>
      <c r="K20" s="159"/>
      <c r="L20" s="186"/>
      <c r="M20" s="187"/>
      <c r="N20" s="159"/>
      <c r="O20" s="186"/>
      <c r="P20" s="187"/>
      <c r="Q20" s="159"/>
      <c r="R20" s="158"/>
      <c r="S20" s="188"/>
      <c r="T20" s="158"/>
      <c r="U20" s="158"/>
      <c r="V20" s="159"/>
      <c r="W20" s="160"/>
      <c r="X20" s="161"/>
      <c r="Y20" s="110">
        <f t="shared" si="0"/>
        <v>0</v>
      </c>
      <c r="Z20" s="68"/>
    </row>
    <row r="21" spans="1:26" ht="24.75" customHeight="1" x14ac:dyDescent="0.25">
      <c r="A21" s="189"/>
      <c r="B21" s="190"/>
      <c r="C21" s="153"/>
      <c r="D21" s="191"/>
      <c r="E21" s="171"/>
      <c r="F21" s="153"/>
      <c r="G21" s="191"/>
      <c r="H21" s="155"/>
      <c r="I21" s="153"/>
      <c r="J21" s="191"/>
      <c r="K21" s="155"/>
      <c r="L21" s="153"/>
      <c r="M21" s="191"/>
      <c r="N21" s="155"/>
      <c r="O21" s="153"/>
      <c r="P21" s="191"/>
      <c r="Q21" s="171"/>
      <c r="R21" s="156"/>
      <c r="S21" s="157"/>
      <c r="T21" s="158"/>
      <c r="U21" s="156"/>
      <c r="V21" s="173"/>
      <c r="W21" s="160"/>
      <c r="X21" s="161"/>
      <c r="Y21" s="110">
        <f t="shared" si="0"/>
        <v>0</v>
      </c>
      <c r="Z21" s="68"/>
    </row>
    <row r="22" spans="1:26" ht="24.75" customHeight="1" x14ac:dyDescent="0.25">
      <c r="A22" s="189"/>
      <c r="B22" s="190"/>
      <c r="C22" s="153"/>
      <c r="D22" s="191"/>
      <c r="E22" s="155"/>
      <c r="F22" s="153"/>
      <c r="G22" s="191"/>
      <c r="H22" s="171"/>
      <c r="I22" s="153"/>
      <c r="J22" s="191"/>
      <c r="K22" s="171"/>
      <c r="L22" s="153"/>
      <c r="M22" s="191"/>
      <c r="N22" s="155"/>
      <c r="O22" s="153"/>
      <c r="P22" s="191"/>
      <c r="Q22" s="155"/>
      <c r="R22" s="156"/>
      <c r="S22" s="157"/>
      <c r="T22" s="158"/>
      <c r="U22" s="156"/>
      <c r="V22" s="159"/>
      <c r="W22" s="160"/>
      <c r="X22" s="161"/>
      <c r="Y22" s="110">
        <f t="shared" si="0"/>
        <v>0</v>
      </c>
      <c r="Z22" s="68"/>
    </row>
    <row r="23" spans="1:26" ht="24.75" customHeight="1" x14ac:dyDescent="0.25">
      <c r="A23" s="189"/>
      <c r="B23" s="190"/>
      <c r="C23" s="153"/>
      <c r="D23" s="191"/>
      <c r="E23" s="155"/>
      <c r="F23" s="153"/>
      <c r="G23" s="191"/>
      <c r="H23" s="155"/>
      <c r="I23" s="153"/>
      <c r="J23" s="191"/>
      <c r="K23" s="155"/>
      <c r="L23" s="153"/>
      <c r="M23" s="191"/>
      <c r="N23" s="155"/>
      <c r="O23" s="153"/>
      <c r="P23" s="191"/>
      <c r="Q23" s="155"/>
      <c r="R23" s="156"/>
      <c r="S23" s="157"/>
      <c r="T23" s="158"/>
      <c r="U23" s="156"/>
      <c r="V23" s="159"/>
      <c r="W23" s="160"/>
      <c r="X23" s="161"/>
      <c r="Y23" s="110">
        <f t="shared" si="0"/>
        <v>0</v>
      </c>
      <c r="Z23" s="69"/>
    </row>
    <row r="24" spans="1:26" ht="24.75" customHeight="1" x14ac:dyDescent="0.25">
      <c r="A24" s="189"/>
      <c r="B24" s="185"/>
      <c r="C24" s="186"/>
      <c r="D24" s="187"/>
      <c r="E24" s="159"/>
      <c r="F24" s="186"/>
      <c r="G24" s="187"/>
      <c r="H24" s="159"/>
      <c r="I24" s="186"/>
      <c r="J24" s="187"/>
      <c r="K24" s="159"/>
      <c r="L24" s="186"/>
      <c r="M24" s="187"/>
      <c r="N24" s="159"/>
      <c r="O24" s="186"/>
      <c r="P24" s="187"/>
      <c r="Q24" s="159"/>
      <c r="R24" s="158"/>
      <c r="S24" s="188"/>
      <c r="T24" s="158"/>
      <c r="U24" s="158"/>
      <c r="V24" s="159"/>
      <c r="W24" s="160"/>
      <c r="X24" s="161"/>
      <c r="Y24" s="110">
        <f t="shared" si="0"/>
        <v>0</v>
      </c>
      <c r="Z24" s="69"/>
    </row>
    <row r="25" spans="1:26" ht="24.75" customHeight="1" x14ac:dyDescent="0.25">
      <c r="A25" s="189"/>
      <c r="B25" s="185"/>
      <c r="C25" s="186"/>
      <c r="D25" s="187"/>
      <c r="E25" s="159"/>
      <c r="F25" s="186"/>
      <c r="G25" s="187"/>
      <c r="H25" s="159"/>
      <c r="I25" s="186"/>
      <c r="J25" s="187"/>
      <c r="K25" s="159"/>
      <c r="L25" s="186"/>
      <c r="M25" s="187"/>
      <c r="N25" s="159"/>
      <c r="O25" s="186"/>
      <c r="P25" s="187"/>
      <c r="Q25" s="159"/>
      <c r="R25" s="158"/>
      <c r="S25" s="188"/>
      <c r="T25" s="158"/>
      <c r="U25" s="158"/>
      <c r="V25" s="159"/>
      <c r="W25" s="160"/>
      <c r="X25" s="161"/>
      <c r="Y25" s="110">
        <f t="shared" si="0"/>
        <v>0</v>
      </c>
      <c r="Z25" s="68"/>
    </row>
    <row r="26" spans="1:26" ht="24.75" customHeight="1" x14ac:dyDescent="0.25">
      <c r="A26" s="189"/>
      <c r="B26" s="190"/>
      <c r="C26" s="153"/>
      <c r="D26" s="191"/>
      <c r="E26" s="155"/>
      <c r="F26" s="153"/>
      <c r="G26" s="191"/>
      <c r="H26" s="155"/>
      <c r="I26" s="153"/>
      <c r="J26" s="191"/>
      <c r="K26" s="155"/>
      <c r="L26" s="153"/>
      <c r="M26" s="191"/>
      <c r="N26" s="171"/>
      <c r="O26" s="153"/>
      <c r="P26" s="191"/>
      <c r="Q26" s="155"/>
      <c r="R26" s="156"/>
      <c r="S26" s="157"/>
      <c r="T26" s="158"/>
      <c r="U26" s="156"/>
      <c r="V26" s="159"/>
      <c r="W26" s="160"/>
      <c r="X26" s="161"/>
      <c r="Y26" s="110">
        <f t="shared" si="0"/>
        <v>0</v>
      </c>
      <c r="Z26" s="69"/>
    </row>
    <row r="27" spans="1:26" ht="24.75" customHeight="1" x14ac:dyDescent="0.25">
      <c r="A27" s="189"/>
      <c r="B27" s="190"/>
      <c r="C27" s="153"/>
      <c r="D27" s="191"/>
      <c r="E27" s="155"/>
      <c r="F27" s="153"/>
      <c r="G27" s="191"/>
      <c r="H27" s="155"/>
      <c r="I27" s="153"/>
      <c r="J27" s="191"/>
      <c r="K27" s="155"/>
      <c r="L27" s="153"/>
      <c r="M27" s="191"/>
      <c r="N27" s="155"/>
      <c r="O27" s="153"/>
      <c r="P27" s="191"/>
      <c r="Q27" s="155"/>
      <c r="R27" s="156"/>
      <c r="S27" s="157"/>
      <c r="T27" s="158"/>
      <c r="U27" s="156"/>
      <c r="V27" s="159"/>
      <c r="W27" s="160"/>
      <c r="X27" s="161"/>
      <c r="Y27" s="110">
        <f t="shared" si="0"/>
        <v>0</v>
      </c>
      <c r="Z27" s="68"/>
    </row>
    <row r="28" spans="1:26" ht="24.75" customHeight="1" x14ac:dyDescent="0.25">
      <c r="A28" s="189"/>
      <c r="B28" s="190"/>
      <c r="C28" s="153"/>
      <c r="D28" s="191"/>
      <c r="E28" s="155"/>
      <c r="F28" s="153"/>
      <c r="G28" s="191"/>
      <c r="H28" s="155"/>
      <c r="I28" s="153"/>
      <c r="J28" s="191"/>
      <c r="K28" s="155"/>
      <c r="L28" s="153"/>
      <c r="M28" s="191"/>
      <c r="N28" s="171"/>
      <c r="O28" s="153"/>
      <c r="P28" s="191"/>
      <c r="Q28" s="155"/>
      <c r="R28" s="156"/>
      <c r="S28" s="157"/>
      <c r="T28" s="158"/>
      <c r="U28" s="156"/>
      <c r="V28" s="173"/>
      <c r="W28" s="160"/>
      <c r="X28" s="161"/>
      <c r="Y28" s="110">
        <f t="shared" si="0"/>
        <v>0</v>
      </c>
      <c r="Z28" s="68"/>
    </row>
    <row r="29" spans="1:26" ht="24.75" customHeight="1" x14ac:dyDescent="0.25">
      <c r="A29" s="189"/>
      <c r="B29" s="190"/>
      <c r="C29" s="153"/>
      <c r="D29" s="191"/>
      <c r="E29" s="155"/>
      <c r="F29" s="153"/>
      <c r="G29" s="191"/>
      <c r="H29" s="155"/>
      <c r="I29" s="153"/>
      <c r="J29" s="191"/>
      <c r="K29" s="155"/>
      <c r="L29" s="153"/>
      <c r="M29" s="191"/>
      <c r="N29" s="155"/>
      <c r="O29" s="153"/>
      <c r="P29" s="191"/>
      <c r="Q29" s="155"/>
      <c r="R29" s="156"/>
      <c r="S29" s="157"/>
      <c r="T29" s="158"/>
      <c r="U29" s="156"/>
      <c r="V29" s="159"/>
      <c r="W29" s="160"/>
      <c r="X29" s="161"/>
      <c r="Y29" s="110">
        <f t="shared" si="0"/>
        <v>0</v>
      </c>
      <c r="Z29" s="68"/>
    </row>
    <row r="30" spans="1:26" ht="24.75" customHeight="1" x14ac:dyDescent="0.25">
      <c r="A30" s="189"/>
      <c r="B30" s="190"/>
      <c r="C30" s="153"/>
      <c r="D30" s="191"/>
      <c r="E30" s="155"/>
      <c r="F30" s="153"/>
      <c r="G30" s="191"/>
      <c r="H30" s="155"/>
      <c r="I30" s="153"/>
      <c r="J30" s="191"/>
      <c r="K30" s="171"/>
      <c r="L30" s="153"/>
      <c r="M30" s="191"/>
      <c r="N30" s="171"/>
      <c r="O30" s="153"/>
      <c r="P30" s="191"/>
      <c r="Q30" s="155"/>
      <c r="R30" s="156"/>
      <c r="S30" s="157"/>
      <c r="T30" s="158"/>
      <c r="U30" s="156"/>
      <c r="V30" s="159"/>
      <c r="W30" s="160"/>
      <c r="X30" s="161"/>
      <c r="Y30" s="110">
        <f t="shared" si="0"/>
        <v>0</v>
      </c>
      <c r="Z30" s="68"/>
    </row>
    <row r="31" spans="1:26" ht="24.75" customHeight="1" x14ac:dyDescent="0.25">
      <c r="A31" s="189"/>
      <c r="B31" s="190"/>
      <c r="C31" s="153"/>
      <c r="D31" s="191"/>
      <c r="E31" s="155"/>
      <c r="F31" s="153"/>
      <c r="G31" s="191"/>
      <c r="H31" s="155"/>
      <c r="I31" s="153"/>
      <c r="J31" s="191"/>
      <c r="K31" s="155"/>
      <c r="L31" s="153"/>
      <c r="M31" s="191"/>
      <c r="N31" s="155"/>
      <c r="O31" s="153"/>
      <c r="P31" s="191"/>
      <c r="Q31" s="171"/>
      <c r="R31" s="156"/>
      <c r="S31" s="157"/>
      <c r="T31" s="158"/>
      <c r="U31" s="156"/>
      <c r="V31" s="159"/>
      <c r="W31" s="160"/>
      <c r="X31" s="161"/>
      <c r="Y31" s="110">
        <f t="shared" si="0"/>
        <v>0</v>
      </c>
      <c r="Z31" s="68"/>
    </row>
    <row r="32" spans="1:26" ht="24.75" customHeight="1" x14ac:dyDescent="0.25">
      <c r="A32" s="189"/>
      <c r="B32" s="185"/>
      <c r="C32" s="186"/>
      <c r="D32" s="187"/>
      <c r="E32" s="159"/>
      <c r="F32" s="186"/>
      <c r="G32" s="187"/>
      <c r="H32" s="159"/>
      <c r="I32" s="186"/>
      <c r="J32" s="187"/>
      <c r="K32" s="159"/>
      <c r="L32" s="186"/>
      <c r="M32" s="187"/>
      <c r="N32" s="159"/>
      <c r="O32" s="186"/>
      <c r="P32" s="187"/>
      <c r="Q32" s="159"/>
      <c r="R32" s="158"/>
      <c r="S32" s="188"/>
      <c r="T32" s="158"/>
      <c r="U32" s="158"/>
      <c r="V32" s="159"/>
      <c r="W32" s="160"/>
      <c r="X32" s="161"/>
      <c r="Y32" s="110">
        <f t="shared" si="0"/>
        <v>0</v>
      </c>
      <c r="Z32" s="68"/>
    </row>
    <row r="33" spans="1:26" ht="24.75" customHeight="1" x14ac:dyDescent="0.25">
      <c r="A33" s="189"/>
      <c r="B33" s="185"/>
      <c r="C33" s="186"/>
      <c r="D33" s="187"/>
      <c r="E33" s="159"/>
      <c r="F33" s="186"/>
      <c r="G33" s="187"/>
      <c r="H33" s="173"/>
      <c r="I33" s="186"/>
      <c r="J33" s="187"/>
      <c r="K33" s="159"/>
      <c r="L33" s="186"/>
      <c r="M33" s="187"/>
      <c r="N33" s="159"/>
      <c r="O33" s="186"/>
      <c r="P33" s="187"/>
      <c r="Q33" s="159"/>
      <c r="R33" s="158"/>
      <c r="S33" s="188"/>
      <c r="T33" s="158"/>
      <c r="U33" s="158"/>
      <c r="V33" s="159"/>
      <c r="W33" s="160"/>
      <c r="X33" s="161"/>
      <c r="Y33" s="110">
        <f t="shared" si="0"/>
        <v>0</v>
      </c>
      <c r="Z33" s="68"/>
    </row>
    <row r="34" spans="1:26" ht="24.75" customHeight="1" x14ac:dyDescent="0.25">
      <c r="A34" s="189"/>
      <c r="B34" s="190"/>
      <c r="C34" s="153"/>
      <c r="D34" s="187"/>
      <c r="E34" s="159"/>
      <c r="F34" s="153"/>
      <c r="G34" s="187"/>
      <c r="H34" s="159"/>
      <c r="I34" s="153"/>
      <c r="J34" s="187"/>
      <c r="K34" s="159"/>
      <c r="L34" s="153"/>
      <c r="M34" s="187"/>
      <c r="N34" s="159"/>
      <c r="O34" s="153"/>
      <c r="P34" s="187"/>
      <c r="Q34" s="159"/>
      <c r="R34" s="156"/>
      <c r="S34" s="157"/>
      <c r="T34" s="158"/>
      <c r="U34" s="156"/>
      <c r="V34" s="159"/>
      <c r="W34" s="160"/>
      <c r="X34" s="161"/>
      <c r="Y34" s="110">
        <f t="shared" si="0"/>
        <v>0</v>
      </c>
      <c r="Z34" s="68"/>
    </row>
    <row r="35" spans="1:26" ht="24.75" customHeight="1" x14ac:dyDescent="0.25">
      <c r="A35" s="189"/>
      <c r="B35" s="192"/>
      <c r="C35" s="175"/>
      <c r="D35" s="193"/>
      <c r="E35" s="194"/>
      <c r="F35" s="175"/>
      <c r="G35" s="193"/>
      <c r="H35" s="182"/>
      <c r="I35" s="175"/>
      <c r="J35" s="193"/>
      <c r="K35" s="182"/>
      <c r="L35" s="175"/>
      <c r="M35" s="193"/>
      <c r="N35" s="182"/>
      <c r="O35" s="175"/>
      <c r="P35" s="193"/>
      <c r="Q35" s="182"/>
      <c r="R35" s="179"/>
      <c r="S35" s="180"/>
      <c r="T35" s="181"/>
      <c r="U35" s="179"/>
      <c r="V35" s="182"/>
      <c r="W35" s="183"/>
      <c r="X35" s="184"/>
      <c r="Y35" s="110">
        <f t="shared" si="0"/>
        <v>0</v>
      </c>
      <c r="Z35" s="68"/>
    </row>
    <row r="36" spans="1:26" ht="24.75" customHeight="1" x14ac:dyDescent="0.25">
      <c r="A36" s="189"/>
      <c r="B36" s="192"/>
      <c r="C36" s="175"/>
      <c r="D36" s="193"/>
      <c r="E36" s="182"/>
      <c r="F36" s="175"/>
      <c r="G36" s="193"/>
      <c r="H36" s="182"/>
      <c r="I36" s="175"/>
      <c r="J36" s="193"/>
      <c r="K36" s="182"/>
      <c r="L36" s="175"/>
      <c r="M36" s="193"/>
      <c r="N36" s="182"/>
      <c r="O36" s="175"/>
      <c r="P36" s="193"/>
      <c r="Q36" s="182"/>
      <c r="R36" s="179"/>
      <c r="S36" s="180"/>
      <c r="T36" s="181"/>
      <c r="U36" s="179"/>
      <c r="V36" s="182"/>
      <c r="W36" s="183"/>
      <c r="X36" s="184"/>
      <c r="Y36" s="110">
        <f t="shared" si="0"/>
        <v>0</v>
      </c>
      <c r="Z36" s="68"/>
    </row>
    <row r="37" spans="1:26" ht="24.75" customHeight="1" x14ac:dyDescent="0.25">
      <c r="A37" s="162"/>
      <c r="B37" s="195"/>
      <c r="C37" s="153"/>
      <c r="D37" s="154"/>
      <c r="E37" s="155"/>
      <c r="F37" s="153"/>
      <c r="G37" s="154"/>
      <c r="H37" s="155"/>
      <c r="I37" s="153"/>
      <c r="J37" s="154"/>
      <c r="K37" s="155"/>
      <c r="L37" s="153"/>
      <c r="M37" s="154"/>
      <c r="N37" s="171"/>
      <c r="O37" s="196"/>
      <c r="P37" s="197"/>
      <c r="Q37" s="171"/>
      <c r="R37" s="156"/>
      <c r="S37" s="157"/>
      <c r="T37" s="158"/>
      <c r="U37" s="156"/>
      <c r="V37" s="159"/>
      <c r="W37" s="160"/>
      <c r="X37" s="161"/>
      <c r="Y37" s="110">
        <f t="shared" si="0"/>
        <v>0</v>
      </c>
      <c r="Z37" s="68"/>
    </row>
    <row r="38" spans="1:26" ht="24.75" customHeight="1" x14ac:dyDescent="0.25">
      <c r="A38" s="162"/>
      <c r="B38" s="195"/>
      <c r="C38" s="153"/>
      <c r="D38" s="154"/>
      <c r="E38" s="155"/>
      <c r="F38" s="153"/>
      <c r="G38" s="154"/>
      <c r="H38" s="155"/>
      <c r="I38" s="153"/>
      <c r="J38" s="154"/>
      <c r="K38" s="171"/>
      <c r="L38" s="153"/>
      <c r="M38" s="154"/>
      <c r="N38" s="155"/>
      <c r="O38" s="153"/>
      <c r="P38" s="154"/>
      <c r="Q38" s="155"/>
      <c r="R38" s="156"/>
      <c r="S38" s="157"/>
      <c r="T38" s="158"/>
      <c r="U38" s="156"/>
      <c r="V38" s="159"/>
      <c r="W38" s="160"/>
      <c r="X38" s="161"/>
      <c r="Y38" s="110">
        <f t="shared" si="0"/>
        <v>0</v>
      </c>
      <c r="Z38" s="68"/>
    </row>
    <row r="39" spans="1:26" ht="24.75" customHeight="1" x14ac:dyDescent="0.25">
      <c r="A39" s="162"/>
      <c r="B39" s="152"/>
      <c r="C39" s="186"/>
      <c r="D39" s="158"/>
      <c r="E39" s="159"/>
      <c r="F39" s="186"/>
      <c r="G39" s="158"/>
      <c r="H39" s="159"/>
      <c r="I39" s="186"/>
      <c r="J39" s="158"/>
      <c r="K39" s="173"/>
      <c r="L39" s="186"/>
      <c r="M39" s="158"/>
      <c r="N39" s="159"/>
      <c r="O39" s="186"/>
      <c r="P39" s="158"/>
      <c r="Q39" s="159"/>
      <c r="R39" s="158"/>
      <c r="S39" s="188"/>
      <c r="T39" s="158"/>
      <c r="U39" s="158"/>
      <c r="V39" s="159"/>
      <c r="W39" s="160"/>
      <c r="X39" s="161"/>
      <c r="Y39" s="110">
        <f t="shared" si="0"/>
        <v>0</v>
      </c>
      <c r="Z39" s="68"/>
    </row>
    <row r="40" spans="1:26" ht="24.75" customHeight="1" x14ac:dyDescent="0.25">
      <c r="A40" s="162"/>
      <c r="B40" s="152"/>
      <c r="C40" s="186"/>
      <c r="D40" s="158"/>
      <c r="E40" s="159"/>
      <c r="F40" s="186"/>
      <c r="G40" s="158"/>
      <c r="H40" s="159"/>
      <c r="I40" s="186"/>
      <c r="J40" s="158"/>
      <c r="K40" s="159"/>
      <c r="L40" s="186"/>
      <c r="M40" s="158"/>
      <c r="N40" s="159"/>
      <c r="O40" s="186"/>
      <c r="P40" s="158"/>
      <c r="Q40" s="159"/>
      <c r="R40" s="158"/>
      <c r="S40" s="188"/>
      <c r="T40" s="158"/>
      <c r="U40" s="158"/>
      <c r="V40" s="159"/>
      <c r="W40" s="160"/>
      <c r="X40" s="161"/>
      <c r="Y40" s="110">
        <f t="shared" si="0"/>
        <v>0</v>
      </c>
      <c r="Z40" s="68"/>
    </row>
    <row r="41" spans="1:26" ht="24.75" customHeight="1" x14ac:dyDescent="0.25">
      <c r="A41" s="162"/>
      <c r="B41" s="152"/>
      <c r="C41" s="186"/>
      <c r="D41" s="158"/>
      <c r="E41" s="159"/>
      <c r="F41" s="186"/>
      <c r="G41" s="158"/>
      <c r="H41" s="159"/>
      <c r="I41" s="186"/>
      <c r="J41" s="158"/>
      <c r="K41" s="159"/>
      <c r="L41" s="186"/>
      <c r="M41" s="158"/>
      <c r="N41" s="159"/>
      <c r="O41" s="186"/>
      <c r="P41" s="158"/>
      <c r="Q41" s="159"/>
      <c r="R41" s="158"/>
      <c r="S41" s="188"/>
      <c r="T41" s="158"/>
      <c r="U41" s="158"/>
      <c r="V41" s="159"/>
      <c r="W41" s="160"/>
      <c r="X41" s="161"/>
      <c r="Y41" s="110">
        <f t="shared" si="0"/>
        <v>0</v>
      </c>
      <c r="Z41" s="68"/>
    </row>
    <row r="42" spans="1:26" ht="24.75" customHeight="1" x14ac:dyDescent="0.25">
      <c r="A42" s="162"/>
      <c r="B42" s="152"/>
      <c r="C42" s="186"/>
      <c r="D42" s="158"/>
      <c r="E42" s="159"/>
      <c r="F42" s="186"/>
      <c r="G42" s="158"/>
      <c r="H42" s="159"/>
      <c r="I42" s="186"/>
      <c r="J42" s="158"/>
      <c r="K42" s="159"/>
      <c r="L42" s="186"/>
      <c r="M42" s="158"/>
      <c r="N42" s="173"/>
      <c r="O42" s="186"/>
      <c r="P42" s="158"/>
      <c r="Q42" s="159"/>
      <c r="R42" s="158"/>
      <c r="S42" s="188"/>
      <c r="T42" s="158"/>
      <c r="U42" s="158"/>
      <c r="V42" s="198"/>
      <c r="W42" s="160"/>
      <c r="X42" s="161"/>
      <c r="Y42" s="110">
        <f t="shared" si="0"/>
        <v>0</v>
      </c>
      <c r="Z42" s="68"/>
    </row>
    <row r="43" spans="1:26" ht="24.75" customHeight="1" x14ac:dyDescent="0.25">
      <c r="A43" s="162"/>
      <c r="B43" s="152"/>
      <c r="C43" s="186"/>
      <c r="D43" s="158"/>
      <c r="E43" s="173"/>
      <c r="F43" s="186"/>
      <c r="G43" s="158"/>
      <c r="H43" s="159"/>
      <c r="I43" s="186"/>
      <c r="J43" s="158"/>
      <c r="K43" s="159"/>
      <c r="L43" s="186"/>
      <c r="M43" s="158"/>
      <c r="N43" s="159"/>
      <c r="O43" s="186"/>
      <c r="P43" s="158"/>
      <c r="Q43" s="159"/>
      <c r="R43" s="158"/>
      <c r="S43" s="188"/>
      <c r="T43" s="158"/>
      <c r="U43" s="158"/>
      <c r="V43" s="199"/>
      <c r="W43" s="160"/>
      <c r="X43" s="161"/>
      <c r="Y43" s="110">
        <f t="shared" si="0"/>
        <v>0</v>
      </c>
      <c r="Z43" s="68"/>
    </row>
    <row r="44" spans="1:26" ht="24.75" customHeight="1" x14ac:dyDescent="0.25">
      <c r="A44" s="162"/>
      <c r="B44" s="152"/>
      <c r="C44" s="186"/>
      <c r="D44" s="158"/>
      <c r="E44" s="159"/>
      <c r="F44" s="186"/>
      <c r="G44" s="158"/>
      <c r="H44" s="159"/>
      <c r="I44" s="186"/>
      <c r="J44" s="158"/>
      <c r="K44" s="159"/>
      <c r="L44" s="186"/>
      <c r="M44" s="158"/>
      <c r="N44" s="159"/>
      <c r="O44" s="186"/>
      <c r="P44" s="158"/>
      <c r="Q44" s="173"/>
      <c r="R44" s="158"/>
      <c r="S44" s="188"/>
      <c r="T44" s="158"/>
      <c r="U44" s="158"/>
      <c r="V44" s="159"/>
      <c r="W44" s="160"/>
      <c r="X44" s="161"/>
      <c r="Y44" s="110">
        <f t="shared" si="0"/>
        <v>0</v>
      </c>
      <c r="Z44" s="68"/>
    </row>
    <row r="45" spans="1:26" ht="24.75" customHeight="1" x14ac:dyDescent="0.25">
      <c r="A45" s="162"/>
      <c r="B45" s="152"/>
      <c r="C45" s="186"/>
      <c r="D45" s="158"/>
      <c r="E45" s="159"/>
      <c r="F45" s="186"/>
      <c r="G45" s="158"/>
      <c r="H45" s="159"/>
      <c r="I45" s="186"/>
      <c r="J45" s="158"/>
      <c r="K45" s="159"/>
      <c r="L45" s="186"/>
      <c r="M45" s="158"/>
      <c r="N45" s="159"/>
      <c r="O45" s="186"/>
      <c r="P45" s="158"/>
      <c r="Q45" s="159"/>
      <c r="R45" s="158"/>
      <c r="S45" s="188"/>
      <c r="T45" s="158"/>
      <c r="U45" s="158"/>
      <c r="V45" s="159"/>
      <c r="W45" s="160"/>
      <c r="X45" s="161"/>
      <c r="Y45" s="110">
        <f t="shared" si="0"/>
        <v>0</v>
      </c>
      <c r="Z45" s="68"/>
    </row>
    <row r="46" spans="1:26" ht="24.75" customHeight="1" x14ac:dyDescent="0.25">
      <c r="A46" s="162"/>
      <c r="B46" s="195"/>
      <c r="C46" s="153"/>
      <c r="D46" s="154"/>
      <c r="E46" s="155"/>
      <c r="F46" s="153"/>
      <c r="G46" s="154"/>
      <c r="H46" s="171"/>
      <c r="I46" s="153"/>
      <c r="J46" s="154"/>
      <c r="K46" s="155"/>
      <c r="L46" s="153"/>
      <c r="M46" s="154"/>
      <c r="N46" s="155"/>
      <c r="O46" s="153"/>
      <c r="P46" s="154"/>
      <c r="Q46" s="155"/>
      <c r="R46" s="156"/>
      <c r="S46" s="157"/>
      <c r="T46" s="158"/>
      <c r="U46" s="156"/>
      <c r="V46" s="159"/>
      <c r="W46" s="160"/>
      <c r="X46" s="161"/>
      <c r="Y46" s="110">
        <f t="shared" si="0"/>
        <v>0</v>
      </c>
      <c r="Z46" s="68"/>
    </row>
    <row r="47" spans="1:26" ht="24.75" customHeight="1" x14ac:dyDescent="0.25">
      <c r="A47" s="162"/>
      <c r="B47" s="200"/>
      <c r="C47" s="175"/>
      <c r="D47" s="181"/>
      <c r="E47" s="182"/>
      <c r="F47" s="175"/>
      <c r="G47" s="181"/>
      <c r="H47" s="182"/>
      <c r="I47" s="175"/>
      <c r="J47" s="181"/>
      <c r="K47" s="182"/>
      <c r="L47" s="175"/>
      <c r="M47" s="181"/>
      <c r="N47" s="182"/>
      <c r="O47" s="175"/>
      <c r="P47" s="181"/>
      <c r="Q47" s="182"/>
      <c r="R47" s="179"/>
      <c r="S47" s="180"/>
      <c r="T47" s="181"/>
      <c r="U47" s="179"/>
      <c r="V47" s="182"/>
      <c r="W47" s="183"/>
      <c r="X47" s="184"/>
      <c r="Y47" s="110">
        <f t="shared" si="0"/>
        <v>0</v>
      </c>
      <c r="Z47" s="68"/>
    </row>
    <row r="48" spans="1:26" ht="24.75" customHeight="1" x14ac:dyDescent="0.25">
      <c r="A48" s="201"/>
      <c r="B48" s="190"/>
      <c r="C48" s="153"/>
      <c r="D48" s="191"/>
      <c r="E48" s="155"/>
      <c r="F48" s="153"/>
      <c r="G48" s="191"/>
      <c r="H48" s="155"/>
      <c r="I48" s="153"/>
      <c r="J48" s="191"/>
      <c r="K48" s="155"/>
      <c r="L48" s="153"/>
      <c r="M48" s="191"/>
      <c r="N48" s="155"/>
      <c r="O48" s="153"/>
      <c r="P48" s="191"/>
      <c r="Q48" s="155"/>
      <c r="R48" s="156"/>
      <c r="S48" s="157"/>
      <c r="T48" s="158"/>
      <c r="U48" s="156"/>
      <c r="V48" s="159"/>
      <c r="W48" s="160"/>
      <c r="X48" s="161"/>
      <c r="Y48" s="110">
        <f t="shared" si="0"/>
        <v>0</v>
      </c>
      <c r="Z48" s="68"/>
    </row>
    <row r="49" spans="1:26" ht="24.75" customHeight="1" x14ac:dyDescent="0.25">
      <c r="A49" s="189"/>
      <c r="B49" s="190"/>
      <c r="C49" s="153"/>
      <c r="D49" s="191"/>
      <c r="E49" s="155"/>
      <c r="F49" s="153"/>
      <c r="G49" s="191"/>
      <c r="H49" s="155"/>
      <c r="I49" s="153"/>
      <c r="J49" s="191"/>
      <c r="K49" s="171"/>
      <c r="L49" s="153"/>
      <c r="M49" s="191"/>
      <c r="N49" s="155"/>
      <c r="O49" s="153"/>
      <c r="P49" s="191"/>
      <c r="Q49" s="171"/>
      <c r="R49" s="156"/>
      <c r="S49" s="157"/>
      <c r="T49" s="158"/>
      <c r="U49" s="156"/>
      <c r="V49" s="159"/>
      <c r="W49" s="160"/>
      <c r="X49" s="161"/>
      <c r="Y49" s="110">
        <f t="shared" si="0"/>
        <v>0</v>
      </c>
      <c r="Z49" s="68"/>
    </row>
    <row r="50" spans="1:26" ht="24.75" customHeight="1" x14ac:dyDescent="0.25">
      <c r="A50" s="189"/>
      <c r="B50" s="190"/>
      <c r="C50" s="153"/>
      <c r="D50" s="187"/>
      <c r="E50" s="173"/>
      <c r="F50" s="153"/>
      <c r="G50" s="187"/>
      <c r="H50" s="159"/>
      <c r="I50" s="153"/>
      <c r="J50" s="187"/>
      <c r="K50" s="159"/>
      <c r="L50" s="153"/>
      <c r="M50" s="187"/>
      <c r="N50" s="159"/>
      <c r="O50" s="153"/>
      <c r="P50" s="187"/>
      <c r="Q50" s="159"/>
      <c r="R50" s="156"/>
      <c r="S50" s="157"/>
      <c r="T50" s="158"/>
      <c r="U50" s="156"/>
      <c r="V50" s="173"/>
      <c r="W50" s="160"/>
      <c r="X50" s="161"/>
      <c r="Y50" s="110">
        <f t="shared" si="0"/>
        <v>0</v>
      </c>
      <c r="Z50" s="68"/>
    </row>
    <row r="51" spans="1:26" ht="24.75" customHeight="1" x14ac:dyDescent="0.25">
      <c r="A51" s="189"/>
      <c r="B51" s="185"/>
      <c r="C51" s="186"/>
      <c r="D51" s="187"/>
      <c r="E51" s="159"/>
      <c r="F51" s="186"/>
      <c r="G51" s="187"/>
      <c r="H51" s="159"/>
      <c r="I51" s="186"/>
      <c r="J51" s="187"/>
      <c r="K51" s="159"/>
      <c r="L51" s="186"/>
      <c r="M51" s="187"/>
      <c r="N51" s="159"/>
      <c r="O51" s="186"/>
      <c r="P51" s="187"/>
      <c r="Q51" s="173"/>
      <c r="R51" s="158"/>
      <c r="S51" s="188"/>
      <c r="T51" s="158"/>
      <c r="U51" s="158"/>
      <c r="V51" s="159"/>
      <c r="W51" s="160"/>
      <c r="X51" s="161"/>
      <c r="Y51" s="110">
        <f t="shared" si="0"/>
        <v>0</v>
      </c>
      <c r="Z51" s="68"/>
    </row>
    <row r="52" spans="1:26" ht="24.75" customHeight="1" x14ac:dyDescent="0.25">
      <c r="A52" s="189"/>
      <c r="B52" s="185"/>
      <c r="C52" s="186"/>
      <c r="D52" s="187"/>
      <c r="E52" s="159"/>
      <c r="F52" s="186"/>
      <c r="G52" s="187"/>
      <c r="H52" s="159"/>
      <c r="I52" s="186"/>
      <c r="J52" s="187"/>
      <c r="K52" s="159"/>
      <c r="L52" s="186"/>
      <c r="M52" s="187"/>
      <c r="N52" s="159"/>
      <c r="O52" s="186"/>
      <c r="P52" s="187"/>
      <c r="Q52" s="159"/>
      <c r="R52" s="158"/>
      <c r="S52" s="188"/>
      <c r="T52" s="158"/>
      <c r="U52" s="158"/>
      <c r="V52" s="159"/>
      <c r="W52" s="160"/>
      <c r="X52" s="161"/>
      <c r="Y52" s="110">
        <f t="shared" si="0"/>
        <v>0</v>
      </c>
      <c r="Z52" s="68"/>
    </row>
    <row r="53" spans="1:26" ht="24.75" customHeight="1" x14ac:dyDescent="0.25">
      <c r="A53" s="189"/>
      <c r="B53" s="185"/>
      <c r="C53" s="186"/>
      <c r="D53" s="187"/>
      <c r="E53" s="159"/>
      <c r="F53" s="186"/>
      <c r="G53" s="187"/>
      <c r="H53" s="173"/>
      <c r="I53" s="186"/>
      <c r="J53" s="187"/>
      <c r="K53" s="159"/>
      <c r="L53" s="186"/>
      <c r="M53" s="187"/>
      <c r="N53" s="159"/>
      <c r="O53" s="186"/>
      <c r="P53" s="187"/>
      <c r="Q53" s="159"/>
      <c r="R53" s="158"/>
      <c r="S53" s="188"/>
      <c r="T53" s="158"/>
      <c r="U53" s="158"/>
      <c r="V53" s="159"/>
      <c r="W53" s="160"/>
      <c r="X53" s="161"/>
      <c r="Y53" s="110">
        <f t="shared" si="0"/>
        <v>0</v>
      </c>
      <c r="Z53" s="68"/>
    </row>
    <row r="54" spans="1:26" ht="24.75" customHeight="1" x14ac:dyDescent="0.25">
      <c r="A54" s="189"/>
      <c r="B54" s="185"/>
      <c r="C54" s="186"/>
      <c r="D54" s="187"/>
      <c r="E54" s="159"/>
      <c r="F54" s="186"/>
      <c r="G54" s="187"/>
      <c r="H54" s="159"/>
      <c r="I54" s="186"/>
      <c r="J54" s="187"/>
      <c r="K54" s="159"/>
      <c r="L54" s="186"/>
      <c r="M54" s="187"/>
      <c r="N54" s="173"/>
      <c r="O54" s="186"/>
      <c r="P54" s="187"/>
      <c r="Q54" s="159"/>
      <c r="R54" s="158"/>
      <c r="S54" s="188"/>
      <c r="T54" s="158"/>
      <c r="U54" s="158"/>
      <c r="V54" s="159"/>
      <c r="W54" s="160"/>
      <c r="X54" s="161"/>
      <c r="Y54" s="110">
        <f t="shared" si="0"/>
        <v>0</v>
      </c>
      <c r="Z54" s="68"/>
    </row>
    <row r="55" spans="1:26" ht="24.75" customHeight="1" x14ac:dyDescent="0.25">
      <c r="A55" s="189"/>
      <c r="B55" s="185"/>
      <c r="C55" s="186"/>
      <c r="D55" s="187"/>
      <c r="E55" s="173"/>
      <c r="F55" s="186"/>
      <c r="G55" s="187"/>
      <c r="H55" s="159"/>
      <c r="I55" s="186"/>
      <c r="J55" s="187"/>
      <c r="K55" s="159"/>
      <c r="L55" s="186"/>
      <c r="M55" s="187"/>
      <c r="N55" s="159"/>
      <c r="O55" s="186"/>
      <c r="P55" s="187"/>
      <c r="Q55" s="159"/>
      <c r="R55" s="158"/>
      <c r="S55" s="188"/>
      <c r="T55" s="158"/>
      <c r="U55" s="158"/>
      <c r="V55" s="159"/>
      <c r="W55" s="160"/>
      <c r="X55" s="161"/>
      <c r="Y55" s="110">
        <f t="shared" si="0"/>
        <v>0</v>
      </c>
      <c r="Z55" s="68"/>
    </row>
    <row r="56" spans="1:26" ht="24.75" customHeight="1" x14ac:dyDescent="0.25">
      <c r="A56" s="189"/>
      <c r="B56" s="185"/>
      <c r="C56" s="186"/>
      <c r="D56" s="187"/>
      <c r="E56" s="159"/>
      <c r="F56" s="186"/>
      <c r="G56" s="187"/>
      <c r="H56" s="159"/>
      <c r="I56" s="186"/>
      <c r="J56" s="187"/>
      <c r="K56" s="159"/>
      <c r="L56" s="186"/>
      <c r="M56" s="187"/>
      <c r="N56" s="159"/>
      <c r="O56" s="186"/>
      <c r="P56" s="187"/>
      <c r="Q56" s="159"/>
      <c r="R56" s="158"/>
      <c r="S56" s="188"/>
      <c r="T56" s="158"/>
      <c r="U56" s="158"/>
      <c r="V56" s="159"/>
      <c r="W56" s="160"/>
      <c r="X56" s="161"/>
      <c r="Y56" s="110">
        <f t="shared" si="0"/>
        <v>0</v>
      </c>
      <c r="Z56" s="68"/>
    </row>
    <row r="57" spans="1:26" ht="24.75" customHeight="1" x14ac:dyDescent="0.25">
      <c r="A57" s="189"/>
      <c r="B57" s="185"/>
      <c r="C57" s="186"/>
      <c r="D57" s="187"/>
      <c r="E57" s="159"/>
      <c r="F57" s="186"/>
      <c r="G57" s="187"/>
      <c r="H57" s="159"/>
      <c r="I57" s="186"/>
      <c r="J57" s="187"/>
      <c r="K57" s="159"/>
      <c r="L57" s="186"/>
      <c r="M57" s="187"/>
      <c r="N57" s="159"/>
      <c r="O57" s="186"/>
      <c r="P57" s="187"/>
      <c r="Q57" s="159"/>
      <c r="R57" s="158"/>
      <c r="S57" s="188"/>
      <c r="T57" s="158"/>
      <c r="U57" s="158"/>
      <c r="V57" s="159"/>
      <c r="W57" s="160"/>
      <c r="X57" s="161"/>
      <c r="Y57" s="110">
        <f t="shared" si="0"/>
        <v>0</v>
      </c>
      <c r="Z57" s="68"/>
    </row>
    <row r="58" spans="1:26" ht="24.75" customHeight="1" x14ac:dyDescent="0.25">
      <c r="A58" s="189"/>
      <c r="B58" s="185"/>
      <c r="C58" s="186"/>
      <c r="D58" s="187"/>
      <c r="E58" s="159"/>
      <c r="F58" s="186"/>
      <c r="G58" s="187"/>
      <c r="H58" s="159"/>
      <c r="I58" s="186"/>
      <c r="J58" s="187"/>
      <c r="K58" s="159"/>
      <c r="L58" s="186"/>
      <c r="M58" s="187"/>
      <c r="N58" s="173"/>
      <c r="O58" s="186"/>
      <c r="P58" s="187"/>
      <c r="Q58" s="159"/>
      <c r="R58" s="158"/>
      <c r="S58" s="188"/>
      <c r="T58" s="158"/>
      <c r="U58" s="158"/>
      <c r="V58" s="173"/>
      <c r="W58" s="160"/>
      <c r="X58" s="161"/>
      <c r="Y58" s="110">
        <f t="shared" si="0"/>
        <v>0</v>
      </c>
      <c r="Z58" s="68"/>
    </row>
    <row r="59" spans="1:26" ht="24.75" customHeight="1" x14ac:dyDescent="0.25">
      <c r="A59" s="189"/>
      <c r="B59" s="202"/>
      <c r="C59" s="203"/>
      <c r="D59" s="193"/>
      <c r="E59" s="182"/>
      <c r="F59" s="203"/>
      <c r="G59" s="193"/>
      <c r="H59" s="182"/>
      <c r="I59" s="203"/>
      <c r="J59" s="193"/>
      <c r="K59" s="182"/>
      <c r="L59" s="203"/>
      <c r="M59" s="193"/>
      <c r="N59" s="194"/>
      <c r="O59" s="203"/>
      <c r="P59" s="193"/>
      <c r="Q59" s="182"/>
      <c r="R59" s="181"/>
      <c r="S59" s="204"/>
      <c r="T59" s="181"/>
      <c r="U59" s="181"/>
      <c r="V59" s="194"/>
      <c r="W59" s="183"/>
      <c r="X59" s="184"/>
      <c r="Y59" s="110">
        <f t="shared" si="0"/>
        <v>0</v>
      </c>
      <c r="Z59" s="68"/>
    </row>
    <row r="60" spans="1:26" ht="24.75" customHeight="1" x14ac:dyDescent="0.25">
      <c r="A60" s="201"/>
      <c r="B60" s="185"/>
      <c r="C60" s="186"/>
      <c r="D60" s="187"/>
      <c r="E60" s="173"/>
      <c r="F60" s="186"/>
      <c r="G60" s="187"/>
      <c r="H60" s="159"/>
      <c r="I60" s="186"/>
      <c r="J60" s="187"/>
      <c r="K60" s="173"/>
      <c r="L60" s="186"/>
      <c r="M60" s="187"/>
      <c r="N60" s="173"/>
      <c r="O60" s="186"/>
      <c r="P60" s="187"/>
      <c r="Q60" s="159"/>
      <c r="R60" s="158"/>
      <c r="S60" s="188"/>
      <c r="T60" s="158"/>
      <c r="U60" s="158"/>
      <c r="V60" s="159"/>
      <c r="W60" s="160"/>
      <c r="X60" s="161"/>
      <c r="Y60" s="110">
        <f t="shared" si="0"/>
        <v>0</v>
      </c>
      <c r="Z60" s="68"/>
    </row>
    <row r="61" spans="1:26" ht="24.75" customHeight="1" x14ac:dyDescent="0.25">
      <c r="A61" s="201"/>
      <c r="B61" s="185"/>
      <c r="C61" s="186"/>
      <c r="D61" s="187"/>
      <c r="E61" s="173"/>
      <c r="F61" s="186"/>
      <c r="G61" s="187"/>
      <c r="H61" s="159"/>
      <c r="I61" s="186"/>
      <c r="J61" s="187"/>
      <c r="K61" s="173"/>
      <c r="L61" s="186"/>
      <c r="M61" s="187"/>
      <c r="N61" s="173"/>
      <c r="O61" s="186"/>
      <c r="P61" s="187"/>
      <c r="Q61" s="159"/>
      <c r="R61" s="158"/>
      <c r="S61" s="188"/>
      <c r="T61" s="158"/>
      <c r="U61" s="158"/>
      <c r="V61" s="159"/>
      <c r="W61" s="160"/>
      <c r="X61" s="161"/>
      <c r="Y61" s="110">
        <f t="shared" si="0"/>
        <v>0</v>
      </c>
      <c r="Z61" s="68"/>
    </row>
    <row r="62" spans="1:26" ht="24.75" customHeight="1" x14ac:dyDescent="0.25">
      <c r="A62" s="201"/>
      <c r="B62" s="185"/>
      <c r="C62" s="186"/>
      <c r="D62" s="187"/>
      <c r="E62" s="159"/>
      <c r="F62" s="186"/>
      <c r="G62" s="187"/>
      <c r="H62" s="173"/>
      <c r="I62" s="186"/>
      <c r="J62" s="187"/>
      <c r="K62" s="159"/>
      <c r="L62" s="186"/>
      <c r="M62" s="187"/>
      <c r="N62" s="159"/>
      <c r="O62" s="186"/>
      <c r="P62" s="187"/>
      <c r="Q62" s="173"/>
      <c r="R62" s="158"/>
      <c r="S62" s="188"/>
      <c r="T62" s="158"/>
      <c r="U62" s="158"/>
      <c r="V62" s="159"/>
      <c r="W62" s="160"/>
      <c r="X62" s="161"/>
      <c r="Y62" s="110">
        <f t="shared" si="0"/>
        <v>0</v>
      </c>
      <c r="Z62" s="68"/>
    </row>
    <row r="63" spans="1:26" ht="24.75" customHeight="1" x14ac:dyDescent="0.25">
      <c r="A63" s="201"/>
      <c r="B63" s="190"/>
      <c r="C63" s="153"/>
      <c r="D63" s="191"/>
      <c r="E63" s="155"/>
      <c r="F63" s="153"/>
      <c r="G63" s="191"/>
      <c r="H63" s="171"/>
      <c r="I63" s="153"/>
      <c r="J63" s="191"/>
      <c r="K63" s="155"/>
      <c r="L63" s="153"/>
      <c r="M63" s="191"/>
      <c r="N63" s="155"/>
      <c r="O63" s="153"/>
      <c r="P63" s="191"/>
      <c r="Q63" s="171"/>
      <c r="R63" s="156"/>
      <c r="S63" s="157"/>
      <c r="T63" s="158"/>
      <c r="U63" s="156"/>
      <c r="V63" s="159"/>
      <c r="W63" s="160"/>
      <c r="X63" s="161"/>
      <c r="Y63" s="110">
        <f t="shared" si="0"/>
        <v>0</v>
      </c>
      <c r="Z63" s="68"/>
    </row>
    <row r="64" spans="1:26" ht="24.75" customHeight="1" x14ac:dyDescent="0.25">
      <c r="A64" s="201"/>
      <c r="B64" s="190"/>
      <c r="C64" s="153"/>
      <c r="D64" s="191"/>
      <c r="E64" s="171"/>
      <c r="F64" s="153"/>
      <c r="G64" s="191"/>
      <c r="H64" s="155"/>
      <c r="I64" s="153"/>
      <c r="J64" s="191"/>
      <c r="K64" s="155"/>
      <c r="L64" s="153"/>
      <c r="M64" s="191"/>
      <c r="N64" s="155"/>
      <c r="O64" s="153"/>
      <c r="P64" s="191"/>
      <c r="Q64" s="155"/>
      <c r="R64" s="156"/>
      <c r="S64" s="157"/>
      <c r="T64" s="158"/>
      <c r="U64" s="156"/>
      <c r="V64" s="159"/>
      <c r="W64" s="160"/>
      <c r="X64" s="161"/>
      <c r="Y64" s="110">
        <f t="shared" si="0"/>
        <v>0</v>
      </c>
      <c r="Z64" s="68"/>
    </row>
    <row r="65" spans="1:26" ht="24.75" customHeight="1" x14ac:dyDescent="0.25">
      <c r="A65" s="151"/>
      <c r="B65" s="195"/>
      <c r="C65" s="153"/>
      <c r="D65" s="154"/>
      <c r="E65" s="155"/>
      <c r="F65" s="153"/>
      <c r="G65" s="154"/>
      <c r="H65" s="155"/>
      <c r="I65" s="153"/>
      <c r="J65" s="154"/>
      <c r="K65" s="155"/>
      <c r="L65" s="153"/>
      <c r="M65" s="154"/>
      <c r="N65" s="155"/>
      <c r="O65" s="153"/>
      <c r="P65" s="154"/>
      <c r="Q65" s="155"/>
      <c r="R65" s="156"/>
      <c r="S65" s="157"/>
      <c r="T65" s="158"/>
      <c r="U65" s="156"/>
      <c r="V65" s="159"/>
      <c r="W65" s="160"/>
      <c r="X65" s="161"/>
      <c r="Y65" s="110">
        <f t="shared" si="0"/>
        <v>0</v>
      </c>
      <c r="Z65" s="68"/>
    </row>
    <row r="66" spans="1:26" ht="24.75" customHeight="1" x14ac:dyDescent="0.25">
      <c r="A66" s="162"/>
      <c r="B66" s="195"/>
      <c r="C66" s="153"/>
      <c r="D66" s="154"/>
      <c r="E66" s="155"/>
      <c r="F66" s="153"/>
      <c r="G66" s="154"/>
      <c r="H66" s="155"/>
      <c r="I66" s="153"/>
      <c r="J66" s="154"/>
      <c r="K66" s="155"/>
      <c r="L66" s="153"/>
      <c r="M66" s="154"/>
      <c r="N66" s="155"/>
      <c r="O66" s="153"/>
      <c r="P66" s="154"/>
      <c r="Q66" s="155"/>
      <c r="R66" s="156"/>
      <c r="S66" s="157"/>
      <c r="T66" s="158"/>
      <c r="U66" s="156"/>
      <c r="V66" s="159"/>
      <c r="W66" s="160"/>
      <c r="X66" s="161"/>
      <c r="Y66" s="110">
        <f t="shared" si="0"/>
        <v>0</v>
      </c>
      <c r="Z66" s="68"/>
    </row>
    <row r="67" spans="1:26" ht="24.75" customHeight="1" x14ac:dyDescent="0.25">
      <c r="A67" s="162"/>
      <c r="B67" s="195"/>
      <c r="C67" s="153"/>
      <c r="D67" s="158"/>
      <c r="E67" s="159"/>
      <c r="F67" s="153"/>
      <c r="G67" s="158"/>
      <c r="H67" s="159"/>
      <c r="I67" s="153"/>
      <c r="J67" s="158"/>
      <c r="K67" s="159"/>
      <c r="L67" s="153"/>
      <c r="M67" s="158"/>
      <c r="N67" s="159"/>
      <c r="O67" s="153"/>
      <c r="P67" s="158"/>
      <c r="Q67" s="159"/>
      <c r="R67" s="156"/>
      <c r="S67" s="157"/>
      <c r="T67" s="158"/>
      <c r="U67" s="156"/>
      <c r="V67" s="159"/>
      <c r="W67" s="160"/>
      <c r="X67" s="161"/>
      <c r="Y67" s="110">
        <f t="shared" si="0"/>
        <v>0</v>
      </c>
      <c r="Z67" s="68"/>
    </row>
    <row r="68" spans="1:26" ht="24.75" customHeight="1" x14ac:dyDescent="0.25">
      <c r="A68" s="162"/>
      <c r="B68" s="195"/>
      <c r="C68" s="153"/>
      <c r="D68" s="154"/>
      <c r="E68" s="155"/>
      <c r="F68" s="153"/>
      <c r="G68" s="154"/>
      <c r="H68" s="155"/>
      <c r="I68" s="153"/>
      <c r="J68" s="154"/>
      <c r="K68" s="155"/>
      <c r="L68" s="153"/>
      <c r="M68" s="154"/>
      <c r="N68" s="155"/>
      <c r="O68" s="153"/>
      <c r="P68" s="154"/>
      <c r="Q68" s="155"/>
      <c r="R68" s="156"/>
      <c r="S68" s="157"/>
      <c r="T68" s="158"/>
      <c r="U68" s="156"/>
      <c r="V68" s="159"/>
      <c r="W68" s="160"/>
      <c r="X68" s="161"/>
      <c r="Y68" s="110">
        <f t="shared" ref="Y68:Y87" si="1">E68+H68+K68+N68+Q68+V68-W68</f>
        <v>0</v>
      </c>
      <c r="Z68" s="68"/>
    </row>
    <row r="69" spans="1:26" ht="24.75" customHeight="1" x14ac:dyDescent="0.25">
      <c r="A69" s="162"/>
      <c r="B69" s="195"/>
      <c r="C69" s="153"/>
      <c r="D69" s="154"/>
      <c r="E69" s="155"/>
      <c r="F69" s="153"/>
      <c r="G69" s="154"/>
      <c r="H69" s="155"/>
      <c r="I69" s="153"/>
      <c r="J69" s="154"/>
      <c r="K69" s="155"/>
      <c r="L69" s="153"/>
      <c r="M69" s="154"/>
      <c r="N69" s="155"/>
      <c r="O69" s="153"/>
      <c r="P69" s="154"/>
      <c r="Q69" s="155"/>
      <c r="R69" s="156"/>
      <c r="S69" s="157"/>
      <c r="T69" s="158"/>
      <c r="U69" s="156"/>
      <c r="V69" s="159"/>
      <c r="W69" s="160"/>
      <c r="X69" s="161"/>
      <c r="Y69" s="110">
        <f t="shared" si="1"/>
        <v>0</v>
      </c>
      <c r="Z69" s="68"/>
    </row>
    <row r="70" spans="1:26" ht="24.75" customHeight="1" x14ac:dyDescent="0.25">
      <c r="A70" s="162"/>
      <c r="B70" s="195"/>
      <c r="C70" s="153"/>
      <c r="D70" s="158"/>
      <c r="E70" s="159"/>
      <c r="F70" s="153"/>
      <c r="G70" s="158"/>
      <c r="H70" s="159"/>
      <c r="I70" s="153"/>
      <c r="J70" s="158"/>
      <c r="K70" s="159"/>
      <c r="L70" s="153"/>
      <c r="M70" s="158"/>
      <c r="N70" s="159"/>
      <c r="O70" s="153"/>
      <c r="P70" s="158"/>
      <c r="Q70" s="159"/>
      <c r="R70" s="156"/>
      <c r="S70" s="157"/>
      <c r="T70" s="158"/>
      <c r="U70" s="156"/>
      <c r="V70" s="159"/>
      <c r="W70" s="160"/>
      <c r="X70" s="161"/>
      <c r="Y70" s="110">
        <f t="shared" si="1"/>
        <v>0</v>
      </c>
      <c r="Z70" s="68"/>
    </row>
    <row r="71" spans="1:26" ht="24.75" customHeight="1" x14ac:dyDescent="0.25">
      <c r="A71" s="189"/>
      <c r="B71" s="190"/>
      <c r="C71" s="153"/>
      <c r="D71" s="205"/>
      <c r="E71" s="155"/>
      <c r="F71" s="153"/>
      <c r="G71" s="205"/>
      <c r="H71" s="155"/>
      <c r="I71" s="153"/>
      <c r="J71" s="205"/>
      <c r="K71" s="155"/>
      <c r="L71" s="153"/>
      <c r="M71" s="205"/>
      <c r="N71" s="155"/>
      <c r="O71" s="153"/>
      <c r="P71" s="205"/>
      <c r="Q71" s="155"/>
      <c r="R71" s="156"/>
      <c r="S71" s="157"/>
      <c r="T71" s="158"/>
      <c r="U71" s="156"/>
      <c r="V71" s="159"/>
      <c r="W71" s="160"/>
      <c r="X71" s="161"/>
      <c r="Y71" s="110">
        <f t="shared" si="1"/>
        <v>0</v>
      </c>
      <c r="Z71" s="68"/>
    </row>
    <row r="72" spans="1:26" ht="24.75" customHeight="1" x14ac:dyDescent="0.25">
      <c r="A72" s="189"/>
      <c r="B72" s="190"/>
      <c r="C72" s="153"/>
      <c r="D72" s="205"/>
      <c r="E72" s="155"/>
      <c r="F72" s="153"/>
      <c r="G72" s="205"/>
      <c r="H72" s="155"/>
      <c r="I72" s="153"/>
      <c r="J72" s="205"/>
      <c r="K72" s="155"/>
      <c r="L72" s="153"/>
      <c r="M72" s="205"/>
      <c r="N72" s="155"/>
      <c r="O72" s="153"/>
      <c r="P72" s="205"/>
      <c r="Q72" s="155"/>
      <c r="R72" s="156"/>
      <c r="S72" s="157"/>
      <c r="T72" s="158"/>
      <c r="U72" s="156"/>
      <c r="V72" s="159"/>
      <c r="W72" s="160"/>
      <c r="X72" s="161"/>
      <c r="Y72" s="110">
        <f t="shared" si="1"/>
        <v>0</v>
      </c>
      <c r="Z72" s="68"/>
    </row>
    <row r="73" spans="1:26" ht="24.75" customHeight="1" x14ac:dyDescent="0.25">
      <c r="A73" s="189"/>
      <c r="B73" s="190"/>
      <c r="C73" s="153"/>
      <c r="D73" s="205"/>
      <c r="E73" s="155"/>
      <c r="F73" s="153"/>
      <c r="G73" s="205"/>
      <c r="H73" s="155"/>
      <c r="I73" s="153"/>
      <c r="J73" s="205"/>
      <c r="K73" s="155"/>
      <c r="L73" s="153"/>
      <c r="M73" s="205"/>
      <c r="N73" s="155"/>
      <c r="O73" s="153"/>
      <c r="P73" s="205"/>
      <c r="Q73" s="155"/>
      <c r="R73" s="156"/>
      <c r="S73" s="157"/>
      <c r="T73" s="158"/>
      <c r="U73" s="156"/>
      <c r="V73" s="159"/>
      <c r="W73" s="160"/>
      <c r="X73" s="161"/>
      <c r="Y73" s="110">
        <f t="shared" si="1"/>
        <v>0</v>
      </c>
      <c r="Z73" s="68"/>
    </row>
    <row r="74" spans="1:26" ht="24.75" customHeight="1" x14ac:dyDescent="0.25">
      <c r="A74" s="189"/>
      <c r="B74" s="190"/>
      <c r="C74" s="153"/>
      <c r="D74" s="205"/>
      <c r="E74" s="155"/>
      <c r="F74" s="153"/>
      <c r="G74" s="205"/>
      <c r="H74" s="155"/>
      <c r="I74" s="153"/>
      <c r="J74" s="205"/>
      <c r="K74" s="155"/>
      <c r="L74" s="153"/>
      <c r="M74" s="205"/>
      <c r="N74" s="155"/>
      <c r="O74" s="153"/>
      <c r="P74" s="205"/>
      <c r="Q74" s="155"/>
      <c r="R74" s="156"/>
      <c r="S74" s="157"/>
      <c r="T74" s="158"/>
      <c r="U74" s="156"/>
      <c r="V74" s="159"/>
      <c r="W74" s="160"/>
      <c r="X74" s="161"/>
      <c r="Y74" s="110">
        <f t="shared" si="1"/>
        <v>0</v>
      </c>
      <c r="Z74" s="68"/>
    </row>
    <row r="75" spans="1:26" ht="24.75" customHeight="1" x14ac:dyDescent="0.25">
      <c r="A75" s="189"/>
      <c r="B75" s="190"/>
      <c r="C75" s="153"/>
      <c r="D75" s="188"/>
      <c r="E75" s="159"/>
      <c r="F75" s="153"/>
      <c r="G75" s="188"/>
      <c r="H75" s="159"/>
      <c r="I75" s="153"/>
      <c r="J75" s="188"/>
      <c r="K75" s="159"/>
      <c r="L75" s="153"/>
      <c r="M75" s="188"/>
      <c r="N75" s="159"/>
      <c r="O75" s="153"/>
      <c r="P75" s="188"/>
      <c r="Q75" s="159"/>
      <c r="R75" s="156"/>
      <c r="S75" s="157"/>
      <c r="T75" s="158"/>
      <c r="U75" s="156"/>
      <c r="V75" s="159"/>
      <c r="W75" s="160"/>
      <c r="X75" s="161"/>
      <c r="Y75" s="110">
        <f t="shared" si="1"/>
        <v>0</v>
      </c>
      <c r="Z75" s="68"/>
    </row>
    <row r="76" spans="1:26" ht="24.75" customHeight="1" x14ac:dyDescent="0.25">
      <c r="A76" s="189"/>
      <c r="B76" s="190"/>
      <c r="C76" s="153"/>
      <c r="D76" s="205"/>
      <c r="E76" s="155"/>
      <c r="F76" s="153"/>
      <c r="G76" s="205"/>
      <c r="H76" s="155"/>
      <c r="I76" s="153"/>
      <c r="J76" s="205"/>
      <c r="K76" s="155"/>
      <c r="L76" s="153"/>
      <c r="M76" s="205"/>
      <c r="N76" s="155"/>
      <c r="O76" s="153"/>
      <c r="P76" s="205"/>
      <c r="Q76" s="155"/>
      <c r="R76" s="156"/>
      <c r="S76" s="157"/>
      <c r="T76" s="158"/>
      <c r="U76" s="156"/>
      <c r="V76" s="159"/>
      <c r="W76" s="160"/>
      <c r="X76" s="161"/>
      <c r="Y76" s="110">
        <f t="shared" si="1"/>
        <v>0</v>
      </c>
      <c r="Z76" s="68"/>
    </row>
    <row r="77" spans="1:26" ht="24.75" customHeight="1" x14ac:dyDescent="0.25">
      <c r="A77" s="189"/>
      <c r="B77" s="190"/>
      <c r="C77" s="153"/>
      <c r="D77" s="205"/>
      <c r="E77" s="155"/>
      <c r="F77" s="153"/>
      <c r="G77" s="205"/>
      <c r="H77" s="155"/>
      <c r="I77" s="153"/>
      <c r="J77" s="205"/>
      <c r="K77" s="155"/>
      <c r="L77" s="153"/>
      <c r="M77" s="205"/>
      <c r="N77" s="155"/>
      <c r="O77" s="153"/>
      <c r="P77" s="205"/>
      <c r="Q77" s="155"/>
      <c r="R77" s="156"/>
      <c r="S77" s="157"/>
      <c r="T77" s="158"/>
      <c r="U77" s="156"/>
      <c r="V77" s="159"/>
      <c r="W77" s="160"/>
      <c r="X77" s="161"/>
      <c r="Y77" s="110">
        <f t="shared" si="1"/>
        <v>0</v>
      </c>
      <c r="Z77" s="68"/>
    </row>
    <row r="78" spans="1:26" ht="24.75" customHeight="1" x14ac:dyDescent="0.25">
      <c r="A78" s="189"/>
      <c r="B78" s="190"/>
      <c r="C78" s="153"/>
      <c r="D78" s="205"/>
      <c r="E78" s="155"/>
      <c r="F78" s="153"/>
      <c r="G78" s="205"/>
      <c r="H78" s="155"/>
      <c r="I78" s="153"/>
      <c r="J78" s="205"/>
      <c r="K78" s="155"/>
      <c r="L78" s="153"/>
      <c r="M78" s="205"/>
      <c r="N78" s="155"/>
      <c r="O78" s="153"/>
      <c r="P78" s="205"/>
      <c r="Q78" s="155"/>
      <c r="R78" s="156"/>
      <c r="S78" s="157"/>
      <c r="T78" s="158"/>
      <c r="U78" s="156"/>
      <c r="V78" s="159"/>
      <c r="W78" s="160"/>
      <c r="X78" s="161"/>
      <c r="Y78" s="110">
        <f t="shared" si="1"/>
        <v>0</v>
      </c>
      <c r="Z78" s="68"/>
    </row>
    <row r="79" spans="1:26" ht="24.75" customHeight="1" x14ac:dyDescent="0.25">
      <c r="A79" s="189"/>
      <c r="B79" s="190"/>
      <c r="C79" s="153"/>
      <c r="D79" s="188"/>
      <c r="E79" s="159"/>
      <c r="F79" s="153"/>
      <c r="G79" s="188"/>
      <c r="H79" s="159"/>
      <c r="I79" s="153"/>
      <c r="J79" s="188"/>
      <c r="K79" s="159"/>
      <c r="L79" s="153"/>
      <c r="M79" s="188"/>
      <c r="N79" s="159"/>
      <c r="O79" s="153"/>
      <c r="P79" s="188"/>
      <c r="Q79" s="159"/>
      <c r="R79" s="156"/>
      <c r="S79" s="157"/>
      <c r="T79" s="158"/>
      <c r="U79" s="156"/>
      <c r="V79" s="159"/>
      <c r="W79" s="160"/>
      <c r="X79" s="161"/>
      <c r="Y79" s="110">
        <f t="shared" si="1"/>
        <v>0</v>
      </c>
      <c r="Z79" s="68"/>
    </row>
    <row r="80" spans="1:26" ht="24.75" customHeight="1" x14ac:dyDescent="0.25">
      <c r="A80" s="189"/>
      <c r="B80" s="190"/>
      <c r="C80" s="153"/>
      <c r="D80" s="205"/>
      <c r="E80" s="155"/>
      <c r="F80" s="153"/>
      <c r="G80" s="205"/>
      <c r="H80" s="155"/>
      <c r="I80" s="153"/>
      <c r="J80" s="205"/>
      <c r="K80" s="155"/>
      <c r="L80" s="153"/>
      <c r="M80" s="205"/>
      <c r="N80" s="155"/>
      <c r="O80" s="153"/>
      <c r="P80" s="205"/>
      <c r="Q80" s="155"/>
      <c r="R80" s="156"/>
      <c r="S80" s="157"/>
      <c r="T80" s="158"/>
      <c r="U80" s="156"/>
      <c r="V80" s="159"/>
      <c r="W80" s="160"/>
      <c r="X80" s="161"/>
      <c r="Y80" s="110">
        <f t="shared" si="1"/>
        <v>0</v>
      </c>
      <c r="Z80" s="68"/>
    </row>
    <row r="81" spans="1:26" ht="24.75" customHeight="1" x14ac:dyDescent="0.25">
      <c r="A81" s="189"/>
      <c r="B81" s="192"/>
      <c r="C81" s="175"/>
      <c r="D81" s="206"/>
      <c r="E81" s="177"/>
      <c r="F81" s="175"/>
      <c r="G81" s="206"/>
      <c r="H81" s="177"/>
      <c r="I81" s="175"/>
      <c r="J81" s="206"/>
      <c r="K81" s="177"/>
      <c r="L81" s="175"/>
      <c r="M81" s="206"/>
      <c r="N81" s="177"/>
      <c r="O81" s="175"/>
      <c r="P81" s="206"/>
      <c r="Q81" s="177"/>
      <c r="R81" s="179"/>
      <c r="S81" s="180"/>
      <c r="T81" s="181"/>
      <c r="U81" s="179"/>
      <c r="V81" s="182"/>
      <c r="W81" s="183"/>
      <c r="X81" s="184"/>
      <c r="Y81" s="110">
        <f t="shared" si="1"/>
        <v>0</v>
      </c>
      <c r="Z81" s="68"/>
    </row>
    <row r="82" spans="1:26" ht="24.75" customHeight="1" x14ac:dyDescent="0.25">
      <c r="A82" s="201"/>
      <c r="B82" s="190"/>
      <c r="C82" s="153"/>
      <c r="D82" s="205"/>
      <c r="E82" s="155"/>
      <c r="F82" s="153"/>
      <c r="G82" s="205"/>
      <c r="H82" s="155"/>
      <c r="I82" s="153"/>
      <c r="J82" s="205"/>
      <c r="K82" s="155"/>
      <c r="L82" s="153"/>
      <c r="M82" s="205"/>
      <c r="N82" s="155"/>
      <c r="O82" s="153"/>
      <c r="P82" s="205"/>
      <c r="Q82" s="155"/>
      <c r="R82" s="156"/>
      <c r="S82" s="157"/>
      <c r="T82" s="158"/>
      <c r="U82" s="156"/>
      <c r="V82" s="159"/>
      <c r="W82" s="160"/>
      <c r="X82" s="161"/>
      <c r="Y82" s="110">
        <f t="shared" si="1"/>
        <v>0</v>
      </c>
      <c r="Z82" s="68"/>
    </row>
    <row r="83" spans="1:26" ht="24.75" customHeight="1" x14ac:dyDescent="0.25">
      <c r="A83" s="189"/>
      <c r="B83" s="190"/>
      <c r="C83" s="153"/>
      <c r="D83" s="205"/>
      <c r="E83" s="155"/>
      <c r="F83" s="153"/>
      <c r="G83" s="205"/>
      <c r="H83" s="155"/>
      <c r="I83" s="153"/>
      <c r="J83" s="205"/>
      <c r="K83" s="155"/>
      <c r="L83" s="153"/>
      <c r="M83" s="205"/>
      <c r="N83" s="155"/>
      <c r="O83" s="153"/>
      <c r="P83" s="205"/>
      <c r="Q83" s="155"/>
      <c r="R83" s="156"/>
      <c r="S83" s="157"/>
      <c r="T83" s="158"/>
      <c r="U83" s="156"/>
      <c r="V83" s="159"/>
      <c r="W83" s="160"/>
      <c r="X83" s="161"/>
      <c r="Y83" s="110">
        <f t="shared" si="1"/>
        <v>0</v>
      </c>
      <c r="Z83" s="68"/>
    </row>
    <row r="84" spans="1:26" ht="24.75" customHeight="1" x14ac:dyDescent="0.25">
      <c r="A84" s="189"/>
      <c r="B84" s="190"/>
      <c r="C84" s="153"/>
      <c r="D84" s="205"/>
      <c r="E84" s="155"/>
      <c r="F84" s="153"/>
      <c r="G84" s="205"/>
      <c r="H84" s="155"/>
      <c r="I84" s="153"/>
      <c r="J84" s="205"/>
      <c r="K84" s="155"/>
      <c r="L84" s="153"/>
      <c r="M84" s="205"/>
      <c r="N84" s="155"/>
      <c r="O84" s="153"/>
      <c r="P84" s="205"/>
      <c r="Q84" s="155"/>
      <c r="R84" s="156"/>
      <c r="S84" s="157"/>
      <c r="T84" s="158"/>
      <c r="U84" s="156"/>
      <c r="V84" s="159"/>
      <c r="W84" s="160"/>
      <c r="X84" s="161"/>
      <c r="Y84" s="110">
        <f t="shared" si="1"/>
        <v>0</v>
      </c>
      <c r="Z84" s="68"/>
    </row>
    <row r="85" spans="1:26" ht="24.75" customHeight="1" x14ac:dyDescent="0.25">
      <c r="A85" s="189"/>
      <c r="B85" s="190"/>
      <c r="C85" s="153"/>
      <c r="D85" s="188"/>
      <c r="E85" s="159"/>
      <c r="F85" s="153"/>
      <c r="G85" s="188"/>
      <c r="H85" s="159"/>
      <c r="I85" s="153"/>
      <c r="J85" s="188"/>
      <c r="K85" s="159"/>
      <c r="L85" s="153"/>
      <c r="M85" s="188"/>
      <c r="N85" s="159"/>
      <c r="O85" s="153"/>
      <c r="P85" s="188"/>
      <c r="Q85" s="159"/>
      <c r="R85" s="156"/>
      <c r="S85" s="157"/>
      <c r="T85" s="158"/>
      <c r="U85" s="156"/>
      <c r="V85" s="159"/>
      <c r="W85" s="160"/>
      <c r="X85" s="161"/>
      <c r="Y85" s="110">
        <f t="shared" si="1"/>
        <v>0</v>
      </c>
      <c r="Z85" s="68"/>
    </row>
    <row r="86" spans="1:26" ht="24.75" customHeight="1" x14ac:dyDescent="0.25">
      <c r="A86" s="189"/>
      <c r="B86" s="190"/>
      <c r="C86" s="153"/>
      <c r="D86" s="188"/>
      <c r="E86" s="159"/>
      <c r="F86" s="153"/>
      <c r="G86" s="188"/>
      <c r="H86" s="159"/>
      <c r="I86" s="153"/>
      <c r="J86" s="188"/>
      <c r="K86" s="159"/>
      <c r="L86" s="153"/>
      <c r="M86" s="188"/>
      <c r="N86" s="159"/>
      <c r="O86" s="153"/>
      <c r="P86" s="188"/>
      <c r="Q86" s="159"/>
      <c r="R86" s="156"/>
      <c r="S86" s="157"/>
      <c r="T86" s="158"/>
      <c r="U86" s="156"/>
      <c r="V86" s="159"/>
      <c r="W86" s="160"/>
      <c r="X86" s="161"/>
      <c r="Y86" s="110">
        <f t="shared" si="1"/>
        <v>0</v>
      </c>
      <c r="Z86" s="68"/>
    </row>
    <row r="87" spans="1:26" ht="24.75" customHeight="1" x14ac:dyDescent="0.25">
      <c r="A87" s="189"/>
      <c r="B87" s="190"/>
      <c r="C87" s="153"/>
      <c r="D87" s="205"/>
      <c r="E87" s="155"/>
      <c r="F87" s="153"/>
      <c r="G87" s="205"/>
      <c r="H87" s="155"/>
      <c r="I87" s="153"/>
      <c r="J87" s="205"/>
      <c r="K87" s="155"/>
      <c r="L87" s="153"/>
      <c r="M87" s="205"/>
      <c r="N87" s="155"/>
      <c r="O87" s="153"/>
      <c r="P87" s="205"/>
      <c r="Q87" s="155"/>
      <c r="R87" s="156"/>
      <c r="S87" s="157"/>
      <c r="T87" s="158"/>
      <c r="U87" s="156"/>
      <c r="V87" s="159"/>
      <c r="W87" s="160"/>
      <c r="X87" s="161"/>
      <c r="Y87" s="110">
        <f t="shared" si="1"/>
        <v>0</v>
      </c>
      <c r="Z87" s="68"/>
    </row>
    <row r="88" spans="1:26" ht="24.75" customHeight="1" x14ac:dyDescent="0.25">
      <c r="A88" s="207"/>
      <c r="B88" s="208"/>
      <c r="C88" s="209"/>
      <c r="D88" s="210"/>
      <c r="E88" s="211" t="s">
        <v>50</v>
      </c>
      <c r="F88" s="212"/>
      <c r="G88" s="213"/>
      <c r="H88" s="214" t="s">
        <v>51</v>
      </c>
      <c r="I88" s="153"/>
      <c r="J88" s="191"/>
      <c r="K88" s="155"/>
      <c r="L88" s="153"/>
      <c r="M88" s="191"/>
      <c r="N88" s="155"/>
      <c r="O88" s="153"/>
      <c r="P88" s="191"/>
      <c r="Q88" s="155"/>
      <c r="R88" s="156"/>
      <c r="S88" s="157"/>
      <c r="T88" s="158"/>
      <c r="U88" s="156"/>
      <c r="V88" s="159"/>
      <c r="W88" s="160"/>
      <c r="X88" s="161"/>
      <c r="Y88" s="111"/>
      <c r="Z88" s="68"/>
    </row>
    <row r="89" spans="1:26" ht="24.75" customHeight="1" x14ac:dyDescent="0.25">
      <c r="A89" s="215"/>
      <c r="B89" s="216"/>
      <c r="C89" s="217"/>
      <c r="D89" s="218"/>
      <c r="E89" s="219"/>
      <c r="F89" s="217"/>
      <c r="G89" s="218"/>
      <c r="H89" s="220" t="s">
        <v>52</v>
      </c>
      <c r="I89" s="221"/>
      <c r="J89" s="222"/>
      <c r="K89" s="219"/>
      <c r="L89" s="217"/>
      <c r="M89" s="218"/>
      <c r="N89" s="219"/>
      <c r="O89" s="221"/>
      <c r="P89" s="222"/>
      <c r="Q89" s="223"/>
      <c r="R89" s="224"/>
      <c r="S89" s="225"/>
      <c r="T89" s="224"/>
      <c r="U89" s="224"/>
      <c r="V89" s="223"/>
      <c r="W89" s="226"/>
      <c r="X89" s="227"/>
      <c r="Y89" s="228"/>
      <c r="Z89" s="68"/>
    </row>
  </sheetData>
  <sheetProtection selectLockedCells="1"/>
  <mergeCells count="1">
    <mergeCell ref="A1:Y1"/>
  </mergeCells>
  <printOptions horizontalCentered="1"/>
  <pageMargins left="0.17" right="0.16" top="0.5" bottom="0.4" header="0.3" footer="0.3"/>
  <pageSetup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zoomScale="75" zoomScaleNormal="75" workbookViewId="0">
      <selection activeCell="H20" sqref="H20"/>
    </sheetView>
  </sheetViews>
  <sheetFormatPr defaultRowHeight="15" x14ac:dyDescent="0.25"/>
  <cols>
    <col min="1" max="1" width="23.28515625" style="10" customWidth="1"/>
    <col min="2" max="2" width="6.42578125" style="39" customWidth="1"/>
    <col min="3" max="3" width="7.5703125" customWidth="1"/>
    <col min="4" max="4" width="11.85546875" customWidth="1"/>
    <col min="5" max="5" width="8.5703125" style="43" customWidth="1"/>
    <col min="6" max="6" width="10.28515625" customWidth="1"/>
    <col min="7" max="7" width="12" bestFit="1" customWidth="1"/>
    <col min="8" max="8" width="7.28515625" style="43" customWidth="1"/>
    <col min="9" max="9" width="7.5703125" customWidth="1"/>
    <col min="10" max="10" width="12" bestFit="1" customWidth="1"/>
    <col min="11" max="11" width="6.28515625" style="39" customWidth="1"/>
    <col min="12" max="12" width="7.5703125" customWidth="1"/>
    <col min="13" max="13" width="12" bestFit="1" customWidth="1"/>
    <col min="14" max="14" width="6.4257812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84" t="s">
        <v>11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239" t="s">
        <v>1</v>
      </c>
      <c r="B4" s="240">
        <v>1</v>
      </c>
      <c r="C4" s="240" t="s">
        <v>7</v>
      </c>
      <c r="D4" s="241" t="s">
        <v>13</v>
      </c>
      <c r="E4" s="240">
        <v>2</v>
      </c>
      <c r="F4" s="240" t="s">
        <v>7</v>
      </c>
      <c r="G4" s="240" t="s">
        <v>13</v>
      </c>
      <c r="H4" s="240">
        <v>3</v>
      </c>
      <c r="I4" s="240" t="s">
        <v>7</v>
      </c>
      <c r="J4" s="240" t="s">
        <v>13</v>
      </c>
      <c r="K4" s="240">
        <v>4</v>
      </c>
      <c r="L4" s="240" t="s">
        <v>7</v>
      </c>
      <c r="M4" s="240" t="s">
        <v>13</v>
      </c>
      <c r="N4" s="240">
        <v>5</v>
      </c>
      <c r="O4" s="240" t="s">
        <v>7</v>
      </c>
      <c r="P4" s="240" t="s">
        <v>13</v>
      </c>
      <c r="Q4" s="242" t="s">
        <v>18</v>
      </c>
      <c r="R4" s="243" t="s">
        <v>8</v>
      </c>
      <c r="S4" s="243" t="s">
        <v>5</v>
      </c>
      <c r="T4" s="242" t="s">
        <v>19</v>
      </c>
      <c r="U4" s="242" t="s">
        <v>20</v>
      </c>
      <c r="V4" s="244" t="s">
        <v>21</v>
      </c>
      <c r="W4" s="245" t="s">
        <v>22</v>
      </c>
      <c r="X4" s="6"/>
      <c r="Y4" s="6"/>
      <c r="Z4" s="6"/>
      <c r="AA4" s="6"/>
      <c r="AB4" s="6"/>
      <c r="AC4" s="6"/>
      <c r="AD4" s="7"/>
    </row>
    <row r="5" spans="1:31" ht="38.25" customHeight="1" x14ac:dyDescent="0.3">
      <c r="A5" s="246" t="s">
        <v>109</v>
      </c>
      <c r="B5" s="229">
        <v>40</v>
      </c>
      <c r="C5" s="127">
        <v>6.8</v>
      </c>
      <c r="D5" s="119">
        <v>1500</v>
      </c>
      <c r="E5" s="229"/>
      <c r="F5" s="127">
        <v>0</v>
      </c>
      <c r="G5" s="119"/>
      <c r="H5" s="229"/>
      <c r="I5" s="127"/>
      <c r="J5" s="119"/>
      <c r="K5" s="229"/>
      <c r="L5" s="127"/>
      <c r="M5" s="119"/>
      <c r="N5" s="229"/>
      <c r="O5" s="127"/>
      <c r="P5" s="119"/>
      <c r="Q5" s="112">
        <f t="shared" ref="Q5:Q16" si="0">B5+E5+H5+K5+N5</f>
        <v>40</v>
      </c>
      <c r="R5" s="113">
        <f t="shared" ref="R5:R16" si="1">C5+F5+I5+L5+O5</f>
        <v>6.8</v>
      </c>
      <c r="S5" s="114">
        <f t="shared" ref="S5:S16" si="2">IF(C5&gt;1,1,0)+IF(F5&gt;1,1,0)+IF(I5&gt;1,1,0)+IF(L5&gt;1,1,0)+IF(O5&gt;1,1,0)</f>
        <v>1</v>
      </c>
      <c r="T5" s="105"/>
      <c r="U5" s="120"/>
      <c r="V5" s="231">
        <f t="shared" ref="V5:V16" si="3">Q5+T5</f>
        <v>40</v>
      </c>
      <c r="W5" s="247">
        <f t="shared" ref="W5:W16" si="4">D5+G5+J5+M5+P5+U5</f>
        <v>1500</v>
      </c>
      <c r="X5" s="14"/>
      <c r="Y5" s="14"/>
      <c r="Z5" s="14"/>
      <c r="AA5" s="14"/>
      <c r="AB5" s="14"/>
      <c r="AC5" s="14"/>
      <c r="AD5" s="14"/>
      <c r="AE5" s="13"/>
    </row>
    <row r="6" spans="1:31" s="13" customFormat="1" ht="38.25" customHeight="1" x14ac:dyDescent="0.3">
      <c r="A6" s="246" t="s">
        <v>111</v>
      </c>
      <c r="B6" s="229"/>
      <c r="C6" s="127">
        <v>0</v>
      </c>
      <c r="D6" s="119"/>
      <c r="E6" s="229"/>
      <c r="F6" s="127">
        <v>0</v>
      </c>
      <c r="G6" s="119"/>
      <c r="H6" s="229"/>
      <c r="I6" s="127"/>
      <c r="J6" s="119"/>
      <c r="K6" s="229"/>
      <c r="L6" s="127"/>
      <c r="M6" s="119"/>
      <c r="N6" s="229"/>
      <c r="O6" s="127"/>
      <c r="P6" s="119"/>
      <c r="Q6" s="112">
        <f t="shared" si="0"/>
        <v>0</v>
      </c>
      <c r="R6" s="113">
        <f t="shared" si="1"/>
        <v>0</v>
      </c>
      <c r="S6" s="114">
        <f t="shared" si="2"/>
        <v>0</v>
      </c>
      <c r="T6" s="105"/>
      <c r="U6" s="120"/>
      <c r="V6" s="231">
        <f t="shared" si="3"/>
        <v>0</v>
      </c>
      <c r="W6" s="247">
        <f t="shared" si="4"/>
        <v>0</v>
      </c>
      <c r="X6" s="5"/>
      <c r="Y6" s="5"/>
      <c r="Z6" s="5"/>
      <c r="AA6" s="5"/>
      <c r="AB6" s="5"/>
      <c r="AC6" s="5"/>
      <c r="AD6"/>
      <c r="AE6"/>
    </row>
    <row r="7" spans="1:31" ht="38.25" customHeight="1" x14ac:dyDescent="0.3">
      <c r="A7" s="248" t="s">
        <v>112</v>
      </c>
      <c r="B7" s="229"/>
      <c r="C7" s="127">
        <v>0</v>
      </c>
      <c r="D7" s="119"/>
      <c r="E7" s="229">
        <v>40</v>
      </c>
      <c r="F7" s="127">
        <v>6</v>
      </c>
      <c r="G7" s="119">
        <v>1500</v>
      </c>
      <c r="H7" s="229"/>
      <c r="I7" s="127"/>
      <c r="J7" s="119"/>
      <c r="K7" s="229"/>
      <c r="L7" s="127"/>
      <c r="M7" s="119"/>
      <c r="N7" s="229"/>
      <c r="O7" s="127"/>
      <c r="P7" s="119"/>
      <c r="Q7" s="112">
        <f t="shared" si="0"/>
        <v>40</v>
      </c>
      <c r="R7" s="113">
        <f t="shared" si="1"/>
        <v>6</v>
      </c>
      <c r="S7" s="114">
        <f t="shared" si="2"/>
        <v>1</v>
      </c>
      <c r="T7" s="105"/>
      <c r="U7" s="120"/>
      <c r="V7" s="231">
        <f t="shared" si="3"/>
        <v>40</v>
      </c>
      <c r="W7" s="247">
        <f t="shared" si="4"/>
        <v>1500</v>
      </c>
      <c r="X7" s="5"/>
      <c r="Y7" s="5"/>
      <c r="Z7" s="5"/>
      <c r="AA7" s="5"/>
      <c r="AB7" s="5"/>
      <c r="AC7" s="5"/>
    </row>
    <row r="8" spans="1:31" ht="38.25" customHeight="1" x14ac:dyDescent="0.3">
      <c r="A8" s="246" t="s">
        <v>113</v>
      </c>
      <c r="B8" s="229">
        <v>20</v>
      </c>
      <c r="C8" s="127">
        <v>10.3</v>
      </c>
      <c r="D8" s="119">
        <v>500</v>
      </c>
      <c r="E8" s="229">
        <v>20</v>
      </c>
      <c r="F8" s="127">
        <v>7.3</v>
      </c>
      <c r="G8" s="119">
        <v>500</v>
      </c>
      <c r="H8" s="229"/>
      <c r="I8" s="127"/>
      <c r="J8" s="119"/>
      <c r="K8" s="229"/>
      <c r="L8" s="127"/>
      <c r="M8" s="119"/>
      <c r="N8" s="229"/>
      <c r="O8" s="127"/>
      <c r="P8" s="119"/>
      <c r="Q8" s="112">
        <f t="shared" si="0"/>
        <v>40</v>
      </c>
      <c r="R8" s="113">
        <f t="shared" si="1"/>
        <v>17.600000000000001</v>
      </c>
      <c r="S8" s="114">
        <f t="shared" si="2"/>
        <v>2</v>
      </c>
      <c r="T8" s="105"/>
      <c r="U8" s="120"/>
      <c r="V8" s="231">
        <f t="shared" si="3"/>
        <v>40</v>
      </c>
      <c r="W8" s="247">
        <f t="shared" si="4"/>
        <v>1000</v>
      </c>
      <c r="X8" s="5"/>
      <c r="Y8" s="5"/>
      <c r="Z8" s="5"/>
      <c r="AA8" s="5"/>
      <c r="AB8" s="5"/>
      <c r="AC8" s="5"/>
    </row>
    <row r="9" spans="1:31" ht="38.25" customHeight="1" x14ac:dyDescent="0.3">
      <c r="A9" s="248" t="s">
        <v>114</v>
      </c>
      <c r="B9" s="229"/>
      <c r="C9" s="128">
        <v>0</v>
      </c>
      <c r="D9" s="117"/>
      <c r="E9" s="229"/>
      <c r="F9" s="128">
        <v>0</v>
      </c>
      <c r="G9" s="117"/>
      <c r="H9" s="229"/>
      <c r="I9" s="128"/>
      <c r="J9" s="117"/>
      <c r="K9" s="229"/>
      <c r="L9" s="128"/>
      <c r="M9" s="117"/>
      <c r="N9" s="229"/>
      <c r="O9" s="128"/>
      <c r="P9" s="117"/>
      <c r="Q9" s="112">
        <f t="shared" si="0"/>
        <v>0</v>
      </c>
      <c r="R9" s="113">
        <f t="shared" si="1"/>
        <v>0</v>
      </c>
      <c r="S9" s="114">
        <f t="shared" si="2"/>
        <v>0</v>
      </c>
      <c r="T9" s="105"/>
      <c r="U9" s="120"/>
      <c r="V9" s="231">
        <f t="shared" si="3"/>
        <v>0</v>
      </c>
      <c r="W9" s="247">
        <f t="shared" si="4"/>
        <v>0</v>
      </c>
      <c r="X9" s="5"/>
      <c r="Y9" s="5"/>
      <c r="Z9" s="5"/>
      <c r="AA9" s="5"/>
      <c r="AB9" s="5"/>
      <c r="AC9" s="5"/>
    </row>
    <row r="10" spans="1:31" ht="38.25" customHeight="1" x14ac:dyDescent="0.3">
      <c r="A10" s="246" t="s">
        <v>115</v>
      </c>
      <c r="B10" s="229"/>
      <c r="C10" s="127">
        <v>0</v>
      </c>
      <c r="D10" s="119"/>
      <c r="E10" s="229"/>
      <c r="F10" s="127">
        <v>11.4</v>
      </c>
      <c r="G10" s="119"/>
      <c r="H10" s="229"/>
      <c r="I10" s="127"/>
      <c r="J10" s="119"/>
      <c r="K10" s="229"/>
      <c r="L10" s="127"/>
      <c r="M10" s="119"/>
      <c r="N10" s="229"/>
      <c r="O10" s="127"/>
      <c r="P10" s="119"/>
      <c r="Q10" s="112">
        <f t="shared" si="0"/>
        <v>0</v>
      </c>
      <c r="R10" s="113">
        <f t="shared" si="1"/>
        <v>11.4</v>
      </c>
      <c r="S10" s="114">
        <f t="shared" si="2"/>
        <v>1</v>
      </c>
      <c r="T10" s="105"/>
      <c r="U10" s="120"/>
      <c r="V10" s="231">
        <f t="shared" si="3"/>
        <v>0</v>
      </c>
      <c r="W10" s="247">
        <f t="shared" si="4"/>
        <v>0</v>
      </c>
      <c r="X10" s="5"/>
      <c r="Y10" s="5"/>
      <c r="Z10" s="5"/>
      <c r="AA10" s="5"/>
      <c r="AB10" s="5"/>
      <c r="AC10" s="5"/>
    </row>
    <row r="11" spans="1:31" ht="38.25" customHeight="1" x14ac:dyDescent="0.3">
      <c r="A11" s="246" t="s">
        <v>116</v>
      </c>
      <c r="B11" s="229"/>
      <c r="C11" s="127">
        <v>16.100000000000001</v>
      </c>
      <c r="D11" s="119"/>
      <c r="E11" s="229"/>
      <c r="F11" s="127">
        <v>7.6</v>
      </c>
      <c r="G11" s="119"/>
      <c r="H11" s="229"/>
      <c r="I11" s="127"/>
      <c r="J11" s="119"/>
      <c r="K11" s="229"/>
      <c r="L11" s="127"/>
      <c r="M11" s="119"/>
      <c r="N11" s="229"/>
      <c r="O11" s="127"/>
      <c r="P11" s="119"/>
      <c r="Q11" s="112">
        <f t="shared" si="0"/>
        <v>0</v>
      </c>
      <c r="R11" s="113">
        <f t="shared" si="1"/>
        <v>23.700000000000003</v>
      </c>
      <c r="S11" s="114">
        <f t="shared" si="2"/>
        <v>2</v>
      </c>
      <c r="T11" s="105"/>
      <c r="U11" s="120"/>
      <c r="V11" s="231">
        <f t="shared" si="3"/>
        <v>0</v>
      </c>
      <c r="W11" s="247">
        <f t="shared" si="4"/>
        <v>0</v>
      </c>
      <c r="X11" s="8"/>
      <c r="Y11" s="8"/>
      <c r="Z11" s="8"/>
      <c r="AA11" s="8"/>
      <c r="AB11" s="8"/>
      <c r="AC11" s="8"/>
      <c r="AD11" s="9"/>
    </row>
    <row r="12" spans="1:31" ht="38.25" customHeight="1" x14ac:dyDescent="0.3">
      <c r="A12" s="246" t="s">
        <v>117</v>
      </c>
      <c r="B12" s="229"/>
      <c r="C12" s="127">
        <v>0</v>
      </c>
      <c r="D12" s="119"/>
      <c r="E12" s="229"/>
      <c r="F12" s="127">
        <v>10.7</v>
      </c>
      <c r="G12" s="119"/>
      <c r="H12" s="229"/>
      <c r="I12" s="127"/>
      <c r="J12" s="119"/>
      <c r="K12" s="229"/>
      <c r="L12" s="127"/>
      <c r="M12" s="119"/>
      <c r="N12" s="229"/>
      <c r="O12" s="127"/>
      <c r="P12" s="119"/>
      <c r="Q12" s="112">
        <f t="shared" si="0"/>
        <v>0</v>
      </c>
      <c r="R12" s="113">
        <f t="shared" si="1"/>
        <v>10.7</v>
      </c>
      <c r="S12" s="114">
        <f t="shared" si="2"/>
        <v>1</v>
      </c>
      <c r="T12" s="105"/>
      <c r="U12" s="120"/>
      <c r="V12" s="231">
        <f t="shared" si="3"/>
        <v>0</v>
      </c>
      <c r="W12" s="247">
        <f t="shared" si="4"/>
        <v>0</v>
      </c>
      <c r="X12" s="5"/>
      <c r="Y12" s="5"/>
      <c r="Z12" s="5"/>
      <c r="AA12" s="5"/>
      <c r="AB12" s="5"/>
      <c r="AC12" s="5"/>
    </row>
    <row r="13" spans="1:31" ht="38.25" customHeight="1" x14ac:dyDescent="0.3">
      <c r="A13" s="246" t="s">
        <v>118</v>
      </c>
      <c r="B13" s="229">
        <v>10</v>
      </c>
      <c r="C13" s="127">
        <v>11.7</v>
      </c>
      <c r="D13" s="119">
        <v>250</v>
      </c>
      <c r="E13" s="229">
        <v>30</v>
      </c>
      <c r="F13" s="127">
        <v>6.8</v>
      </c>
      <c r="G13" s="119">
        <v>750</v>
      </c>
      <c r="H13" s="229"/>
      <c r="I13" s="127"/>
      <c r="J13" s="119"/>
      <c r="K13" s="229"/>
      <c r="L13" s="127"/>
      <c r="M13" s="119"/>
      <c r="N13" s="229"/>
      <c r="O13" s="127"/>
      <c r="P13" s="119"/>
      <c r="Q13" s="112">
        <f t="shared" si="0"/>
        <v>40</v>
      </c>
      <c r="R13" s="113">
        <f t="shared" si="1"/>
        <v>18.5</v>
      </c>
      <c r="S13" s="114">
        <f t="shared" si="2"/>
        <v>2</v>
      </c>
      <c r="T13" s="105"/>
      <c r="U13" s="120"/>
      <c r="V13" s="231">
        <f t="shared" si="3"/>
        <v>40</v>
      </c>
      <c r="W13" s="247">
        <f t="shared" si="4"/>
        <v>1000</v>
      </c>
      <c r="X13" s="5"/>
      <c r="Y13" s="5"/>
      <c r="Z13" s="5"/>
      <c r="AA13" s="5"/>
      <c r="AB13" s="5"/>
      <c r="AC13" s="5"/>
    </row>
    <row r="14" spans="1:31" ht="45" customHeight="1" x14ac:dyDescent="0.3">
      <c r="A14" s="246" t="s">
        <v>119</v>
      </c>
      <c r="B14" s="232"/>
      <c r="C14" s="129">
        <v>0</v>
      </c>
      <c r="D14" s="130"/>
      <c r="E14" s="232"/>
      <c r="F14" s="129">
        <v>12</v>
      </c>
      <c r="G14" s="130"/>
      <c r="H14" s="232"/>
      <c r="I14" s="129"/>
      <c r="J14" s="130"/>
      <c r="K14" s="232"/>
      <c r="L14" s="129"/>
      <c r="M14" s="130"/>
      <c r="N14" s="232"/>
      <c r="O14" s="129"/>
      <c r="P14" s="130"/>
      <c r="Q14" s="121">
        <f t="shared" si="0"/>
        <v>0</v>
      </c>
      <c r="R14" s="122">
        <f t="shared" si="1"/>
        <v>12</v>
      </c>
      <c r="S14" s="123">
        <f t="shared" si="2"/>
        <v>1</v>
      </c>
      <c r="T14" s="107"/>
      <c r="U14" s="126"/>
      <c r="V14" s="234">
        <f t="shared" si="3"/>
        <v>0</v>
      </c>
      <c r="W14" s="249">
        <f t="shared" si="4"/>
        <v>0</v>
      </c>
      <c r="X14" s="5"/>
      <c r="Y14" s="5"/>
      <c r="Z14" s="5"/>
      <c r="AA14" s="5"/>
      <c r="AB14" s="5"/>
      <c r="AC14" s="5"/>
    </row>
    <row r="15" spans="1:31" ht="38.25" customHeight="1" x14ac:dyDescent="0.3">
      <c r="A15" s="250" t="s">
        <v>120</v>
      </c>
      <c r="B15" s="229">
        <v>30</v>
      </c>
      <c r="C15" s="128">
        <v>7.9</v>
      </c>
      <c r="D15" s="117">
        <v>750</v>
      </c>
      <c r="E15" s="229"/>
      <c r="F15" s="128">
        <v>0</v>
      </c>
      <c r="G15" s="117"/>
      <c r="H15" s="229"/>
      <c r="I15" s="128"/>
      <c r="J15" s="117"/>
      <c r="K15" s="229"/>
      <c r="L15" s="128"/>
      <c r="M15" s="117"/>
      <c r="N15" s="229"/>
      <c r="O15" s="128"/>
      <c r="P15" s="117"/>
      <c r="Q15" s="112">
        <f t="shared" si="0"/>
        <v>30</v>
      </c>
      <c r="R15" s="113">
        <f t="shared" si="1"/>
        <v>7.9</v>
      </c>
      <c r="S15" s="114">
        <f t="shared" si="2"/>
        <v>1</v>
      </c>
      <c r="T15" s="105"/>
      <c r="U15" s="120"/>
      <c r="V15" s="231">
        <f t="shared" si="3"/>
        <v>30</v>
      </c>
      <c r="W15" s="247">
        <f t="shared" si="4"/>
        <v>750</v>
      </c>
      <c r="X15" s="5"/>
      <c r="Y15" s="5"/>
      <c r="Z15" s="5"/>
      <c r="AA15" s="5"/>
      <c r="AB15" s="5"/>
      <c r="AC15" s="5"/>
    </row>
    <row r="16" spans="1:31" s="15" customFormat="1" ht="37.5" customHeight="1" x14ac:dyDescent="0.3">
      <c r="A16" s="250" t="s">
        <v>121</v>
      </c>
      <c r="B16" s="229"/>
      <c r="C16" s="128">
        <v>0</v>
      </c>
      <c r="D16" s="117"/>
      <c r="E16" s="229">
        <v>10</v>
      </c>
      <c r="F16" s="128">
        <v>7.5</v>
      </c>
      <c r="G16" s="117">
        <v>250</v>
      </c>
      <c r="H16" s="229"/>
      <c r="I16" s="128"/>
      <c r="J16" s="117"/>
      <c r="K16" s="229"/>
      <c r="L16" s="128"/>
      <c r="M16" s="117"/>
      <c r="N16" s="229"/>
      <c r="O16" s="128"/>
      <c r="P16" s="117"/>
      <c r="Q16" s="112">
        <f t="shared" si="0"/>
        <v>10</v>
      </c>
      <c r="R16" s="113">
        <f t="shared" si="1"/>
        <v>7.5</v>
      </c>
      <c r="S16" s="114">
        <f t="shared" si="2"/>
        <v>1</v>
      </c>
      <c r="T16" s="105"/>
      <c r="U16" s="120"/>
      <c r="V16" s="231">
        <f t="shared" si="3"/>
        <v>10</v>
      </c>
      <c r="W16" s="247">
        <f t="shared" si="4"/>
        <v>250</v>
      </c>
      <c r="X16" s="17"/>
    </row>
    <row r="17" spans="1:24" s="15" customFormat="1" ht="15.75" customHeight="1" thickBot="1" x14ac:dyDescent="0.35">
      <c r="A17" s="102"/>
      <c r="B17" s="32"/>
      <c r="G17" s="34"/>
      <c r="H17" s="32"/>
      <c r="I17" s="33"/>
      <c r="J17" s="45"/>
      <c r="K17" s="291"/>
      <c r="L17" s="291"/>
      <c r="M17" s="291"/>
      <c r="N17" s="291"/>
      <c r="O17" s="33"/>
      <c r="P17" s="34"/>
      <c r="Q17" s="55"/>
      <c r="R17" s="33"/>
      <c r="S17" s="33"/>
      <c r="T17" s="33"/>
      <c r="U17" s="33"/>
      <c r="V17" s="34"/>
      <c r="W17" s="34"/>
      <c r="X17" s="17"/>
    </row>
    <row r="18" spans="1:24" s="15" customFormat="1" ht="28.5" customHeight="1" thickBot="1" x14ac:dyDescent="0.35">
      <c r="A18" s="102"/>
      <c r="B18" s="32"/>
      <c r="C18" s="288" t="s">
        <v>17</v>
      </c>
      <c r="D18" s="289"/>
      <c r="E18" s="289"/>
      <c r="F18" s="290"/>
      <c r="G18" s="34"/>
      <c r="H18" s="32"/>
      <c r="I18" s="33"/>
      <c r="J18" s="45"/>
      <c r="K18" s="291"/>
      <c r="L18" s="291"/>
      <c r="M18" s="291"/>
      <c r="N18" s="291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5" customFormat="1" ht="28.5" customHeight="1" thickBot="1" x14ac:dyDescent="0.35">
      <c r="A19" s="102"/>
      <c r="B19" s="32"/>
      <c r="C19" s="20" t="s">
        <v>14</v>
      </c>
      <c r="D19" s="21" t="s">
        <v>3</v>
      </c>
      <c r="E19" s="22" t="s">
        <v>15</v>
      </c>
      <c r="F19" s="44" t="s">
        <v>16</v>
      </c>
      <c r="K19" s="291"/>
      <c r="L19" s="291"/>
      <c r="M19" s="291"/>
      <c r="N19" s="291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18.75" customHeight="1" x14ac:dyDescent="0.25">
      <c r="A20" s="102"/>
      <c r="B20" s="32"/>
      <c r="C20" s="24" t="s">
        <v>46</v>
      </c>
      <c r="D20" s="25">
        <v>40</v>
      </c>
      <c r="E20" s="40">
        <v>1500</v>
      </c>
      <c r="F20" s="26">
        <v>250</v>
      </c>
      <c r="K20" s="291"/>
      <c r="L20" s="291"/>
      <c r="M20" s="291"/>
      <c r="N20" s="291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8.75" customHeight="1" x14ac:dyDescent="0.25">
      <c r="A21" s="102"/>
      <c r="B21" s="32"/>
      <c r="C21" s="27" t="s">
        <v>47</v>
      </c>
      <c r="D21" s="23">
        <v>30</v>
      </c>
      <c r="E21" s="41">
        <v>750</v>
      </c>
      <c r="F21" s="28">
        <v>187.5</v>
      </c>
      <c r="K21" s="291"/>
      <c r="L21" s="291"/>
      <c r="M21" s="291"/>
      <c r="N21" s="291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ht="18.75" customHeight="1" x14ac:dyDescent="0.25">
      <c r="A22" s="102"/>
      <c r="B22" s="32"/>
      <c r="C22" s="27" t="s">
        <v>48</v>
      </c>
      <c r="D22" s="23">
        <v>20</v>
      </c>
      <c r="E22" s="41">
        <v>500</v>
      </c>
      <c r="F22" s="28">
        <v>125</v>
      </c>
      <c r="K22" s="291"/>
      <c r="L22" s="291"/>
      <c r="M22" s="291"/>
      <c r="N22" s="291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ht="15.75" thickBot="1" x14ac:dyDescent="0.3">
      <c r="A23" s="102"/>
      <c r="B23" s="32"/>
      <c r="C23" s="29" t="s">
        <v>49</v>
      </c>
      <c r="D23" s="30">
        <v>10</v>
      </c>
      <c r="E23" s="42">
        <v>250</v>
      </c>
      <c r="F23" s="31">
        <v>62.5</v>
      </c>
      <c r="K23" s="291"/>
      <c r="L23" s="291"/>
      <c r="M23" s="291"/>
      <c r="N23" s="291"/>
      <c r="O23" s="33"/>
      <c r="P23" s="34"/>
      <c r="Q23" s="33"/>
      <c r="R23" s="33"/>
      <c r="S23" s="33"/>
      <c r="T23" s="33"/>
      <c r="U23" s="33"/>
      <c r="V23" s="34"/>
      <c r="W23" s="34"/>
      <c r="X23" s="17"/>
    </row>
    <row r="24" spans="1:24" s="12" customFormat="1" x14ac:dyDescent="0.25">
      <c r="A24" s="102"/>
      <c r="B24" s="32"/>
      <c r="C24" s="33"/>
      <c r="D24" s="34"/>
      <c r="E24" s="32"/>
      <c r="F24" s="33"/>
      <c r="K24" s="291"/>
      <c r="L24" s="291"/>
      <c r="M24" s="291"/>
      <c r="N24" s="291"/>
      <c r="O24" s="33"/>
      <c r="P24" s="34"/>
      <c r="Q24" s="33"/>
      <c r="R24" s="33"/>
      <c r="S24" s="33"/>
      <c r="T24" s="33"/>
      <c r="U24" s="33"/>
      <c r="V24" s="34"/>
      <c r="W24" s="34"/>
      <c r="X24" s="17"/>
    </row>
    <row r="25" spans="1:24" s="12" customFormat="1" x14ac:dyDescent="0.25">
      <c r="A25" s="102"/>
      <c r="B25" s="32"/>
      <c r="C25" s="33"/>
      <c r="D25" s="34"/>
      <c r="E25" s="32"/>
      <c r="F25" s="33"/>
      <c r="G25" s="34"/>
      <c r="H25" s="32"/>
      <c r="I25" s="33"/>
      <c r="J25" s="45"/>
      <c r="K25" s="291"/>
      <c r="L25" s="291"/>
      <c r="M25" s="291"/>
      <c r="N25" s="291"/>
      <c r="O25" s="33"/>
      <c r="P25" s="34"/>
      <c r="Q25" s="33"/>
      <c r="R25" s="33"/>
      <c r="S25" s="33"/>
      <c r="T25" s="33"/>
      <c r="U25" s="33"/>
      <c r="V25" s="34"/>
      <c r="W25" s="34"/>
      <c r="X25" s="17"/>
    </row>
    <row r="26" spans="1:24" x14ac:dyDescent="0.25">
      <c r="A26" s="103"/>
      <c r="J26" s="45"/>
      <c r="K26" s="291"/>
      <c r="L26" s="291"/>
      <c r="M26" s="291"/>
      <c r="N26" s="291"/>
    </row>
    <row r="27" spans="1:24" x14ac:dyDescent="0.25">
      <c r="J27" s="45"/>
      <c r="K27" s="291"/>
      <c r="L27" s="291"/>
      <c r="M27" s="291"/>
      <c r="N27" s="291"/>
    </row>
  </sheetData>
  <sheetProtection selectLockedCells="1"/>
  <sortState ref="A5:W15">
    <sortCondition descending="1" ref="V5:V15"/>
  </sortState>
  <mergeCells count="15">
    <mergeCell ref="K18:N18"/>
    <mergeCell ref="A1:W1"/>
    <mergeCell ref="E2:W2"/>
    <mergeCell ref="A3:W3"/>
    <mergeCell ref="C18:F18"/>
    <mergeCell ref="K17:N17"/>
    <mergeCell ref="K25:N25"/>
    <mergeCell ref="K26:N26"/>
    <mergeCell ref="K27:N27"/>
    <mergeCell ref="K19:N19"/>
    <mergeCell ref="K20:N20"/>
    <mergeCell ref="K21:N21"/>
    <mergeCell ref="K22:N22"/>
    <mergeCell ref="K23:N23"/>
    <mergeCell ref="K24:N24"/>
  </mergeCells>
  <printOptions horizontalCentered="1"/>
  <pageMargins left="0.21" right="0.26" top="0.32" bottom="0.34" header="0.3" footer="0.3"/>
  <pageSetup paperSize="5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zoomScale="75" zoomScaleNormal="75" zoomScalePageLayoutView="80" workbookViewId="0">
      <selection activeCell="L5" sqref="L5"/>
    </sheetView>
  </sheetViews>
  <sheetFormatPr defaultRowHeight="15" x14ac:dyDescent="0.25"/>
  <cols>
    <col min="1" max="1" width="23.28515625" style="10" customWidth="1"/>
    <col min="2" max="2" width="6.5703125" style="39" customWidth="1"/>
    <col min="3" max="3" width="7.5703125" customWidth="1"/>
    <col min="4" max="4" width="11.7109375" customWidth="1"/>
    <col min="5" max="5" width="8.5703125" style="43" customWidth="1"/>
    <col min="6" max="6" width="10" customWidth="1"/>
    <col min="7" max="7" width="11.7109375" customWidth="1"/>
    <col min="8" max="8" width="6.5703125" style="43" customWidth="1"/>
    <col min="9" max="9" width="7.5703125" customWidth="1"/>
    <col min="10" max="10" width="11.7109375" customWidth="1"/>
    <col min="11" max="11" width="6.7109375" style="39" customWidth="1"/>
    <col min="12" max="12" width="7.5703125" customWidth="1"/>
    <col min="13" max="13" width="11.7109375" customWidth="1"/>
    <col min="14" max="14" width="6.5703125" style="39" customWidth="1"/>
    <col min="15" max="15" width="7.5703125" customWidth="1"/>
    <col min="16" max="16" width="11.7109375" customWidth="1"/>
    <col min="17" max="17" width="9.28515625" bestFit="1" customWidth="1"/>
    <col min="18" max="18" width="10.28515625" customWidth="1"/>
    <col min="19" max="19" width="9.7109375" customWidth="1"/>
    <col min="20" max="20" width="11.140625" customWidth="1"/>
    <col min="21" max="21" width="12" bestFit="1" customWidth="1"/>
    <col min="22" max="22" width="13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84" t="s">
        <v>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98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98">
        <v>4</v>
      </c>
      <c r="L4" s="98" t="s">
        <v>2</v>
      </c>
      <c r="M4" s="98" t="s">
        <v>13</v>
      </c>
      <c r="N4" s="98">
        <v>5</v>
      </c>
      <c r="O4" s="98" t="s">
        <v>2</v>
      </c>
      <c r="P4" s="98" t="s">
        <v>13</v>
      </c>
      <c r="Q4" s="72" t="s">
        <v>18</v>
      </c>
      <c r="R4" s="73" t="s">
        <v>4</v>
      </c>
      <c r="S4" s="73" t="s">
        <v>5</v>
      </c>
      <c r="T4" s="73" t="s">
        <v>19</v>
      </c>
      <c r="U4" s="73" t="s">
        <v>20</v>
      </c>
      <c r="V4" s="104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ht="38.25" customHeight="1" x14ac:dyDescent="0.3">
      <c r="A5" s="237" t="s">
        <v>122</v>
      </c>
      <c r="B5" s="229">
        <v>15</v>
      </c>
      <c r="C5" s="106">
        <v>75</v>
      </c>
      <c r="D5" s="117">
        <v>375</v>
      </c>
      <c r="E5" s="229"/>
      <c r="F5" s="106">
        <v>78</v>
      </c>
      <c r="G5" s="117"/>
      <c r="H5" s="229"/>
      <c r="I5" s="106"/>
      <c r="J5" s="117"/>
      <c r="K5" s="229"/>
      <c r="L5" s="106" t="s">
        <v>101</v>
      </c>
      <c r="M5" s="117"/>
      <c r="N5" s="229"/>
      <c r="O5" s="106"/>
      <c r="P5" s="117"/>
      <c r="Q5" s="112">
        <f t="shared" ref="Q5:Q16" si="0">B5+E5+H5+K5+N5</f>
        <v>15</v>
      </c>
      <c r="R5" s="113" t="e">
        <f t="shared" ref="R5:R16" si="1">C5+F5+I5+L5+O5</f>
        <v>#VALUE!</v>
      </c>
      <c r="S5" s="114">
        <f t="shared" ref="S5:S16" si="2">IF(C5&gt;1,1,0)+IF(F5&gt;1,1,0)+IF(I5&gt;1,1,0)+IF(L5&gt;1,1,0)+IF(O5&gt;1,1,0)</f>
        <v>3</v>
      </c>
      <c r="T5" s="105"/>
      <c r="U5" s="120"/>
      <c r="V5" s="231">
        <f t="shared" ref="V5:V16" si="3">Q5+T5</f>
        <v>15</v>
      </c>
      <c r="W5" s="115">
        <f t="shared" ref="W5:W16" si="4">D5+G5+J5+M5+P5+U5</f>
        <v>375</v>
      </c>
      <c r="X5" s="17"/>
      <c r="Y5" s="15"/>
      <c r="Z5" s="15"/>
      <c r="AA5" s="15"/>
      <c r="AB5" s="15"/>
      <c r="AC5" s="15"/>
      <c r="AD5" s="15"/>
      <c r="AE5" s="15"/>
    </row>
    <row r="6" spans="1:31" s="13" customFormat="1" ht="38.25" customHeight="1" x14ac:dyDescent="0.3">
      <c r="A6" s="237" t="s">
        <v>65</v>
      </c>
      <c r="B6" s="229">
        <v>40</v>
      </c>
      <c r="C6" s="118">
        <v>76</v>
      </c>
      <c r="D6" s="119">
        <v>1500</v>
      </c>
      <c r="E6" s="229">
        <v>25</v>
      </c>
      <c r="F6" s="118">
        <v>78.5</v>
      </c>
      <c r="G6" s="119">
        <v>750</v>
      </c>
      <c r="H6" s="229"/>
      <c r="I6" s="118"/>
      <c r="J6" s="119"/>
      <c r="K6" s="229"/>
      <c r="L6" s="118"/>
      <c r="M6" s="119"/>
      <c r="N6" s="229"/>
      <c r="O6" s="118"/>
      <c r="P6" s="119"/>
      <c r="Q6" s="112">
        <f t="shared" si="0"/>
        <v>65</v>
      </c>
      <c r="R6" s="113">
        <f t="shared" si="1"/>
        <v>154.5</v>
      </c>
      <c r="S6" s="114">
        <f t="shared" si="2"/>
        <v>2</v>
      </c>
      <c r="T6" s="105"/>
      <c r="U6" s="120"/>
      <c r="V6" s="231">
        <f t="shared" si="3"/>
        <v>65</v>
      </c>
      <c r="W6" s="115">
        <f t="shared" si="4"/>
        <v>2250</v>
      </c>
      <c r="X6" s="5"/>
      <c r="Y6" s="5"/>
      <c r="Z6" s="5"/>
      <c r="AA6" s="5"/>
      <c r="AB6" s="5"/>
      <c r="AC6" s="5"/>
      <c r="AD6"/>
      <c r="AE6"/>
    </row>
    <row r="7" spans="1:31" ht="38.25" customHeight="1" x14ac:dyDescent="0.3">
      <c r="A7" s="237" t="s">
        <v>123</v>
      </c>
      <c r="B7" s="236"/>
      <c r="C7" s="118">
        <v>70</v>
      </c>
      <c r="D7" s="119"/>
      <c r="E7" s="236"/>
      <c r="F7" s="118">
        <v>0</v>
      </c>
      <c r="G7" s="119"/>
      <c r="H7" s="229"/>
      <c r="I7" s="118"/>
      <c r="J7" s="119"/>
      <c r="K7" s="229"/>
      <c r="L7" s="118"/>
      <c r="M7" s="119"/>
      <c r="N7" s="229"/>
      <c r="O7" s="118"/>
      <c r="P7" s="119"/>
      <c r="Q7" s="112">
        <f t="shared" si="0"/>
        <v>0</v>
      </c>
      <c r="R7" s="113">
        <f t="shared" si="1"/>
        <v>70</v>
      </c>
      <c r="S7" s="114">
        <f t="shared" si="2"/>
        <v>1</v>
      </c>
      <c r="T7" s="105"/>
      <c r="U7" s="120"/>
      <c r="V7" s="231">
        <f t="shared" si="3"/>
        <v>0</v>
      </c>
      <c r="W7" s="115">
        <f t="shared" si="4"/>
        <v>0</v>
      </c>
      <c r="X7" s="5"/>
      <c r="Y7" s="5"/>
      <c r="Z7" s="5"/>
      <c r="AA7" s="5"/>
      <c r="AB7" s="5"/>
      <c r="AC7" s="5"/>
    </row>
    <row r="8" spans="1:31" ht="38.25" customHeight="1" x14ac:dyDescent="0.3">
      <c r="A8" s="237" t="s">
        <v>66</v>
      </c>
      <c r="B8" s="229"/>
      <c r="C8" s="118">
        <v>72</v>
      </c>
      <c r="D8" s="119"/>
      <c r="E8" s="229"/>
      <c r="F8" s="118">
        <v>0</v>
      </c>
      <c r="G8" s="119"/>
      <c r="H8" s="229"/>
      <c r="I8" s="118"/>
      <c r="J8" s="119"/>
      <c r="K8" s="229"/>
      <c r="L8" s="118"/>
      <c r="M8" s="119"/>
      <c r="N8" s="229"/>
      <c r="O8" s="118"/>
      <c r="P8" s="119"/>
      <c r="Q8" s="112">
        <f t="shared" si="0"/>
        <v>0</v>
      </c>
      <c r="R8" s="113">
        <f t="shared" si="1"/>
        <v>72</v>
      </c>
      <c r="S8" s="114">
        <f t="shared" si="2"/>
        <v>1</v>
      </c>
      <c r="T8" s="105"/>
      <c r="U8" s="120"/>
      <c r="V8" s="231">
        <f t="shared" si="3"/>
        <v>0</v>
      </c>
      <c r="W8" s="115">
        <f t="shared" si="4"/>
        <v>0</v>
      </c>
      <c r="X8" s="5"/>
      <c r="Y8" s="5"/>
      <c r="Z8" s="5"/>
      <c r="AA8" s="5"/>
      <c r="AB8" s="5"/>
      <c r="AC8" s="5"/>
    </row>
    <row r="9" spans="1:31" ht="38.25" customHeight="1" x14ac:dyDescent="0.3">
      <c r="A9" s="237" t="s">
        <v>124</v>
      </c>
      <c r="B9" s="229"/>
      <c r="C9" s="118">
        <v>0</v>
      </c>
      <c r="D9" s="119"/>
      <c r="E9" s="229"/>
      <c r="F9" s="118">
        <v>0</v>
      </c>
      <c r="G9" s="119"/>
      <c r="H9" s="229"/>
      <c r="I9" s="118"/>
      <c r="J9" s="119"/>
      <c r="K9" s="229"/>
      <c r="L9" s="118"/>
      <c r="M9" s="119"/>
      <c r="N9" s="229"/>
      <c r="O9" s="118"/>
      <c r="P9" s="119"/>
      <c r="Q9" s="112">
        <f t="shared" si="0"/>
        <v>0</v>
      </c>
      <c r="R9" s="113">
        <v>0</v>
      </c>
      <c r="S9" s="114">
        <f t="shared" si="2"/>
        <v>0</v>
      </c>
      <c r="T9" s="105"/>
      <c r="U9" s="120"/>
      <c r="V9" s="231">
        <f t="shared" si="3"/>
        <v>0</v>
      </c>
      <c r="W9" s="115">
        <f t="shared" si="4"/>
        <v>0</v>
      </c>
      <c r="X9" s="5"/>
      <c r="Y9" s="5"/>
      <c r="Z9" s="5"/>
      <c r="AA9" s="5"/>
      <c r="AB9" s="5"/>
      <c r="AC9" s="5"/>
    </row>
    <row r="10" spans="1:31" ht="38.25" customHeight="1" x14ac:dyDescent="0.3">
      <c r="A10" s="237" t="s">
        <v>67</v>
      </c>
      <c r="B10" s="229">
        <v>15</v>
      </c>
      <c r="C10" s="106">
        <v>75</v>
      </c>
      <c r="D10" s="117">
        <v>375</v>
      </c>
      <c r="E10" s="229"/>
      <c r="F10" s="106">
        <v>73.5</v>
      </c>
      <c r="G10" s="117"/>
      <c r="H10" s="229"/>
      <c r="I10" s="106"/>
      <c r="J10" s="117"/>
      <c r="K10" s="229"/>
      <c r="L10" s="106"/>
      <c r="M10" s="117"/>
      <c r="N10" s="229"/>
      <c r="O10" s="106"/>
      <c r="P10" s="117"/>
      <c r="Q10" s="112">
        <f t="shared" si="0"/>
        <v>15</v>
      </c>
      <c r="R10" s="113">
        <f t="shared" si="1"/>
        <v>148.5</v>
      </c>
      <c r="S10" s="114">
        <f t="shared" si="2"/>
        <v>2</v>
      </c>
      <c r="T10" s="105"/>
      <c r="U10" s="120"/>
      <c r="V10" s="231">
        <f t="shared" si="3"/>
        <v>15</v>
      </c>
      <c r="W10" s="115">
        <f t="shared" si="4"/>
        <v>375</v>
      </c>
      <c r="X10" s="5"/>
      <c r="Y10" s="5"/>
      <c r="Z10" s="5"/>
      <c r="AA10" s="5"/>
      <c r="AB10" s="5"/>
      <c r="AC10" s="5"/>
    </row>
    <row r="11" spans="1:31" ht="38.25" customHeight="1" x14ac:dyDescent="0.3">
      <c r="A11" s="237" t="s">
        <v>125</v>
      </c>
      <c r="B11" s="229"/>
      <c r="C11" s="118">
        <v>0</v>
      </c>
      <c r="D11" s="119"/>
      <c r="E11" s="229"/>
      <c r="F11" s="118">
        <v>73.5</v>
      </c>
      <c r="G11" s="119"/>
      <c r="H11" s="229"/>
      <c r="I11" s="118"/>
      <c r="J11" s="119"/>
      <c r="K11" s="229"/>
      <c r="L11" s="118"/>
      <c r="M11" s="119"/>
      <c r="N11" s="229"/>
      <c r="O11" s="118"/>
      <c r="P11" s="119"/>
      <c r="Q11" s="112">
        <f t="shared" si="0"/>
        <v>0</v>
      </c>
      <c r="R11" s="113">
        <f t="shared" si="1"/>
        <v>73.5</v>
      </c>
      <c r="S11" s="114">
        <f t="shared" si="2"/>
        <v>1</v>
      </c>
      <c r="T11" s="105"/>
      <c r="U11" s="120"/>
      <c r="V11" s="231">
        <f t="shared" si="3"/>
        <v>0</v>
      </c>
      <c r="W11" s="115">
        <f t="shared" si="4"/>
        <v>0</v>
      </c>
      <c r="X11" s="15"/>
      <c r="Y11" s="5"/>
      <c r="Z11" s="5"/>
      <c r="AA11" s="5"/>
      <c r="AB11" s="5"/>
      <c r="AC11" s="5"/>
    </row>
    <row r="12" spans="1:31" ht="38.25" customHeight="1" x14ac:dyDescent="0.3">
      <c r="A12" s="237" t="s">
        <v>68</v>
      </c>
      <c r="B12" s="229"/>
      <c r="C12" s="118">
        <v>0</v>
      </c>
      <c r="D12" s="119"/>
      <c r="E12" s="229">
        <v>25</v>
      </c>
      <c r="F12" s="118">
        <v>78.5</v>
      </c>
      <c r="G12" s="119">
        <v>750</v>
      </c>
      <c r="H12" s="229"/>
      <c r="I12" s="118"/>
      <c r="J12" s="119"/>
      <c r="K12" s="229"/>
      <c r="L12" s="118"/>
      <c r="M12" s="119"/>
      <c r="N12" s="229"/>
      <c r="O12" s="118"/>
      <c r="P12" s="119"/>
      <c r="Q12" s="112">
        <f t="shared" si="0"/>
        <v>25</v>
      </c>
      <c r="R12" s="113">
        <f t="shared" si="1"/>
        <v>78.5</v>
      </c>
      <c r="S12" s="114">
        <f t="shared" si="2"/>
        <v>1</v>
      </c>
      <c r="T12" s="105"/>
      <c r="U12" s="120"/>
      <c r="V12" s="231">
        <f t="shared" si="3"/>
        <v>25</v>
      </c>
      <c r="W12" s="115">
        <f t="shared" si="4"/>
        <v>750</v>
      </c>
      <c r="X12" s="8"/>
      <c r="Y12" s="8"/>
      <c r="Z12" s="8"/>
      <c r="AA12" s="8"/>
      <c r="AB12" s="8"/>
      <c r="AC12" s="8"/>
      <c r="AD12" s="9"/>
    </row>
    <row r="13" spans="1:31" ht="38.25" customHeight="1" x14ac:dyDescent="0.3">
      <c r="A13" s="237" t="s">
        <v>64</v>
      </c>
      <c r="B13" s="236"/>
      <c r="C13" s="118">
        <v>73.5</v>
      </c>
      <c r="D13" s="119"/>
      <c r="E13" s="229"/>
      <c r="F13" s="118">
        <v>70.5</v>
      </c>
      <c r="G13" s="119"/>
      <c r="H13" s="229"/>
      <c r="I13" s="118"/>
      <c r="J13" s="119"/>
      <c r="K13" s="229"/>
      <c r="L13" s="118"/>
      <c r="M13" s="119"/>
      <c r="N13" s="229"/>
      <c r="O13" s="118"/>
      <c r="P13" s="119"/>
      <c r="Q13" s="112">
        <f t="shared" si="0"/>
        <v>0</v>
      </c>
      <c r="R13" s="113">
        <f t="shared" si="1"/>
        <v>144</v>
      </c>
      <c r="S13" s="114">
        <f t="shared" si="2"/>
        <v>2</v>
      </c>
      <c r="T13" s="105"/>
      <c r="U13" s="120"/>
      <c r="V13" s="231">
        <f t="shared" si="3"/>
        <v>0</v>
      </c>
      <c r="W13" s="115">
        <f t="shared" si="4"/>
        <v>0</v>
      </c>
      <c r="X13" s="5"/>
      <c r="Y13" s="5"/>
      <c r="Z13" s="5"/>
      <c r="AA13" s="5"/>
      <c r="AB13" s="5"/>
      <c r="AC13" s="5"/>
    </row>
    <row r="14" spans="1:31" ht="38.25" customHeight="1" x14ac:dyDescent="0.3">
      <c r="A14" s="238" t="s">
        <v>126</v>
      </c>
      <c r="B14" s="229">
        <v>30</v>
      </c>
      <c r="C14" s="118">
        <v>75.5</v>
      </c>
      <c r="D14" s="119">
        <v>750</v>
      </c>
      <c r="E14" s="229">
        <v>25</v>
      </c>
      <c r="F14" s="118">
        <v>78.5</v>
      </c>
      <c r="G14" s="119">
        <v>750</v>
      </c>
      <c r="H14" s="229"/>
      <c r="I14" s="118"/>
      <c r="J14" s="119"/>
      <c r="K14" s="229"/>
      <c r="L14" s="118"/>
      <c r="M14" s="119"/>
      <c r="N14" s="229"/>
      <c r="O14" s="118"/>
      <c r="P14" s="119"/>
      <c r="Q14" s="112">
        <f t="shared" si="0"/>
        <v>55</v>
      </c>
      <c r="R14" s="113">
        <f t="shared" si="1"/>
        <v>154</v>
      </c>
      <c r="S14" s="114">
        <f t="shared" si="2"/>
        <v>2</v>
      </c>
      <c r="T14" s="105"/>
      <c r="U14" s="120"/>
      <c r="V14" s="231">
        <f t="shared" si="3"/>
        <v>55</v>
      </c>
      <c r="W14" s="115">
        <f t="shared" si="4"/>
        <v>1500</v>
      </c>
      <c r="X14" s="14"/>
      <c r="Y14" s="14"/>
      <c r="Z14" s="14"/>
      <c r="AA14" s="14"/>
      <c r="AB14" s="14"/>
      <c r="AC14" s="14"/>
      <c r="AD14" s="14"/>
      <c r="AE14" s="13"/>
    </row>
    <row r="15" spans="1:31" ht="38.25" customHeight="1" x14ac:dyDescent="0.3">
      <c r="A15" s="237" t="s">
        <v>63</v>
      </c>
      <c r="B15" s="232"/>
      <c r="C15" s="262">
        <v>0</v>
      </c>
      <c r="D15" s="130"/>
      <c r="E15" s="232">
        <v>25</v>
      </c>
      <c r="F15" s="262">
        <v>78.5</v>
      </c>
      <c r="G15" s="130">
        <v>750</v>
      </c>
      <c r="H15" s="232"/>
      <c r="I15" s="262"/>
      <c r="J15" s="130"/>
      <c r="K15" s="232"/>
      <c r="L15" s="262"/>
      <c r="M15" s="130"/>
      <c r="N15" s="232"/>
      <c r="O15" s="262"/>
      <c r="P15" s="130"/>
      <c r="Q15" s="121">
        <f t="shared" si="0"/>
        <v>25</v>
      </c>
      <c r="R15" s="122">
        <f t="shared" si="1"/>
        <v>78.5</v>
      </c>
      <c r="S15" s="123">
        <f t="shared" si="2"/>
        <v>1</v>
      </c>
      <c r="T15" s="107"/>
      <c r="U15" s="126"/>
      <c r="V15" s="234">
        <f t="shared" si="3"/>
        <v>25</v>
      </c>
      <c r="W15" s="124">
        <f t="shared" si="4"/>
        <v>750</v>
      </c>
      <c r="X15" s="5"/>
      <c r="Y15" s="5"/>
      <c r="Z15" s="5"/>
      <c r="AA15" s="5"/>
      <c r="AB15" s="5"/>
      <c r="AC15" s="5"/>
    </row>
    <row r="16" spans="1:31" s="15" customFormat="1" ht="37.5" customHeight="1" x14ac:dyDescent="0.3">
      <c r="A16" s="237" t="s">
        <v>97</v>
      </c>
      <c r="B16" s="232"/>
      <c r="C16" s="108">
        <v>0</v>
      </c>
      <c r="D16" s="125"/>
      <c r="E16" s="232"/>
      <c r="F16" s="108">
        <v>0</v>
      </c>
      <c r="G16" s="125"/>
      <c r="H16" s="232"/>
      <c r="I16" s="108"/>
      <c r="J16" s="125"/>
      <c r="K16" s="232"/>
      <c r="L16" s="108"/>
      <c r="M16" s="125"/>
      <c r="N16" s="232"/>
      <c r="O16" s="108"/>
      <c r="P16" s="125"/>
      <c r="Q16" s="121">
        <f t="shared" si="0"/>
        <v>0</v>
      </c>
      <c r="R16" s="122">
        <f t="shared" si="1"/>
        <v>0</v>
      </c>
      <c r="S16" s="123">
        <f t="shared" si="2"/>
        <v>0</v>
      </c>
      <c r="T16" s="107"/>
      <c r="U16" s="126"/>
      <c r="V16" s="234">
        <f t="shared" si="3"/>
        <v>0</v>
      </c>
      <c r="W16" s="124">
        <f t="shared" si="4"/>
        <v>0</v>
      </c>
      <c r="X16" s="5"/>
      <c r="Y16" s="5"/>
      <c r="Z16" s="5"/>
      <c r="AA16" s="5"/>
      <c r="AB16" s="5"/>
      <c r="AC16" s="5"/>
      <c r="AD16"/>
      <c r="AE16"/>
    </row>
    <row r="17" spans="1:24" s="15" customFormat="1" ht="15.75" customHeight="1" x14ac:dyDescent="0.3">
      <c r="A17" s="35"/>
      <c r="B17" s="32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55"/>
      <c r="R17" s="33"/>
      <c r="S17" s="33"/>
      <c r="T17" s="33"/>
      <c r="U17" s="33"/>
      <c r="V17" s="34"/>
      <c r="W17" s="34"/>
      <c r="X17" s="17"/>
    </row>
    <row r="18" spans="1:24" s="15" customFormat="1" thickBot="1" x14ac:dyDescent="0.35">
      <c r="A18" s="35"/>
      <c r="B18" s="32"/>
      <c r="G18" s="34"/>
      <c r="H18" s="32"/>
      <c r="I18" s="33"/>
      <c r="J18" s="34"/>
      <c r="K18" s="32"/>
      <c r="L18" s="33" t="s">
        <v>101</v>
      </c>
      <c r="M18" s="34"/>
      <c r="N18" s="32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5" customFormat="1" ht="18.75" customHeight="1" thickBot="1" x14ac:dyDescent="0.35">
      <c r="A19" s="35"/>
      <c r="B19" s="32"/>
      <c r="C19" s="288" t="s">
        <v>17</v>
      </c>
      <c r="D19" s="289"/>
      <c r="E19" s="289"/>
      <c r="F19" s="290"/>
      <c r="K19" s="32"/>
      <c r="L19" s="33"/>
      <c r="M19" s="34"/>
      <c r="N19" s="32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27" customHeight="1" thickBot="1" x14ac:dyDescent="0.35">
      <c r="A20" s="35"/>
      <c r="B20" s="32"/>
      <c r="C20" s="20" t="s">
        <v>14</v>
      </c>
      <c r="D20" s="21" t="s">
        <v>3</v>
      </c>
      <c r="E20" s="255" t="s">
        <v>15</v>
      </c>
      <c r="F20" s="44" t="s">
        <v>16</v>
      </c>
      <c r="K20" s="32"/>
      <c r="L20" s="33"/>
      <c r="M20" s="34"/>
      <c r="N20" s="32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8.75" customHeight="1" x14ac:dyDescent="0.3">
      <c r="A21" s="35"/>
      <c r="B21" s="32"/>
      <c r="C21" s="24" t="s">
        <v>46</v>
      </c>
      <c r="D21" s="25">
        <v>40</v>
      </c>
      <c r="E21" s="40">
        <v>1500</v>
      </c>
      <c r="F21" s="26">
        <v>250</v>
      </c>
      <c r="K21" s="32"/>
      <c r="L21" s="33"/>
      <c r="M21" s="34"/>
      <c r="N21" s="32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ht="18.75" customHeight="1" x14ac:dyDescent="0.25">
      <c r="A22" s="35"/>
      <c r="B22" s="32"/>
      <c r="C22" s="27" t="s">
        <v>47</v>
      </c>
      <c r="D22" s="23">
        <v>30</v>
      </c>
      <c r="E22" s="41">
        <v>750</v>
      </c>
      <c r="F22" s="28">
        <v>187.5</v>
      </c>
      <c r="K22" s="32"/>
      <c r="L22" s="33"/>
      <c r="M22" s="34"/>
      <c r="N22" s="32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x14ac:dyDescent="0.25">
      <c r="A23" s="35"/>
      <c r="B23" s="32"/>
      <c r="C23" s="27" t="s">
        <v>48</v>
      </c>
      <c r="D23" s="23">
        <v>20</v>
      </c>
      <c r="E23" s="41">
        <v>500</v>
      </c>
      <c r="F23" s="28">
        <v>125</v>
      </c>
      <c r="K23" s="32"/>
      <c r="L23" s="33"/>
      <c r="M23" s="34"/>
      <c r="N23" s="32"/>
      <c r="O23" s="33"/>
      <c r="P23" s="34"/>
      <c r="Q23" s="33"/>
      <c r="R23" s="33"/>
      <c r="S23" s="33"/>
      <c r="T23" s="33"/>
      <c r="U23" s="33"/>
      <c r="V23" s="34"/>
      <c r="W23" s="34"/>
      <c r="X23" s="17"/>
    </row>
    <row r="24" spans="1:24" s="12" customFormat="1" ht="15.75" thickBot="1" x14ac:dyDescent="0.3">
      <c r="A24" s="35"/>
      <c r="B24" s="32"/>
      <c r="C24" s="29" t="s">
        <v>49</v>
      </c>
      <c r="D24" s="30">
        <v>10</v>
      </c>
      <c r="E24" s="42">
        <v>250</v>
      </c>
      <c r="F24" s="31">
        <v>62.5</v>
      </c>
      <c r="K24" s="32"/>
      <c r="L24" s="33"/>
      <c r="M24" s="34"/>
      <c r="N24" s="32"/>
      <c r="O24" s="33"/>
      <c r="P24" s="34"/>
      <c r="Q24" s="33"/>
      <c r="R24" s="33"/>
      <c r="S24" s="33"/>
      <c r="T24" s="33"/>
      <c r="U24" s="33"/>
      <c r="V24" s="34"/>
      <c r="W24" s="34"/>
      <c r="X24" s="17"/>
    </row>
    <row r="25" spans="1:24" s="12" customFormat="1" x14ac:dyDescent="0.25">
      <c r="A25" s="35"/>
      <c r="B25" s="32"/>
      <c r="C25" s="33"/>
      <c r="D25" s="34"/>
      <c r="E25" s="32"/>
      <c r="F25" s="33"/>
      <c r="G25" s="34"/>
      <c r="H25" s="32"/>
      <c r="I25" s="33"/>
      <c r="J25" s="34"/>
      <c r="K25" s="32"/>
      <c r="L25" s="33"/>
      <c r="M25" s="34"/>
      <c r="N25" s="32"/>
      <c r="O25" s="33"/>
      <c r="P25" s="34"/>
      <c r="Q25" s="33"/>
      <c r="R25" s="33"/>
      <c r="S25" s="33"/>
      <c r="T25" s="33"/>
      <c r="U25" s="33"/>
      <c r="V25" s="34"/>
      <c r="W25" s="34"/>
      <c r="X25" s="17"/>
    </row>
  </sheetData>
  <sheetProtection selectLockedCells="1"/>
  <autoFilter ref="A4:AE4"/>
  <sortState ref="A5:W15">
    <sortCondition descending="1" ref="R5:R15"/>
  </sortState>
  <mergeCells count="4">
    <mergeCell ref="A1:W1"/>
    <mergeCell ref="E2:W2"/>
    <mergeCell ref="A3:W3"/>
    <mergeCell ref="C19:F19"/>
  </mergeCells>
  <printOptions horizontalCentered="1"/>
  <pageMargins left="0.25" right="0.25" top="0.75" bottom="0.75" header="0.3" footer="0.3"/>
  <pageSetup paperSize="5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zoomScale="75" zoomScaleNormal="75" workbookViewId="0">
      <selection activeCell="L15" sqref="L15"/>
    </sheetView>
  </sheetViews>
  <sheetFormatPr defaultRowHeight="15" x14ac:dyDescent="0.25"/>
  <cols>
    <col min="1" max="1" width="23.28515625" style="10" customWidth="1"/>
    <col min="2" max="2" width="5.28515625" style="39" customWidth="1"/>
    <col min="3" max="3" width="7.5703125" customWidth="1"/>
    <col min="4" max="4" width="11.85546875" customWidth="1"/>
    <col min="5" max="5" width="8.140625" style="43" customWidth="1"/>
    <col min="6" max="6" width="9.85546875" customWidth="1"/>
    <col min="7" max="7" width="12" bestFit="1" customWidth="1"/>
    <col min="8" max="8" width="6" style="43" customWidth="1"/>
    <col min="9" max="9" width="7.5703125" customWidth="1"/>
    <col min="10" max="10" width="12.140625" customWidth="1"/>
    <col min="11" max="11" width="5.85546875" style="39" customWidth="1"/>
    <col min="12" max="12" width="7.5703125" customWidth="1"/>
    <col min="13" max="13" width="12" bestFit="1" customWidth="1"/>
    <col min="14" max="14" width="5.4257812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84" t="s">
        <v>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7</v>
      </c>
      <c r="D4" s="71" t="s">
        <v>13</v>
      </c>
      <c r="E4" s="98">
        <v>2</v>
      </c>
      <c r="F4" s="98" t="s">
        <v>7</v>
      </c>
      <c r="G4" s="98" t="s">
        <v>13</v>
      </c>
      <c r="H4" s="98">
        <v>3</v>
      </c>
      <c r="I4" s="98" t="s">
        <v>7</v>
      </c>
      <c r="J4" s="98" t="s">
        <v>13</v>
      </c>
      <c r="K4" s="98">
        <v>4</v>
      </c>
      <c r="L4" s="98" t="s">
        <v>7</v>
      </c>
      <c r="M4" s="98" t="s">
        <v>13</v>
      </c>
      <c r="N4" s="98">
        <v>5</v>
      </c>
      <c r="O4" s="98" t="s">
        <v>7</v>
      </c>
      <c r="P4" s="98" t="s">
        <v>13</v>
      </c>
      <c r="Q4" s="73" t="s">
        <v>18</v>
      </c>
      <c r="R4" s="99" t="s">
        <v>8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s="13" customFormat="1" ht="38.25" customHeight="1" x14ac:dyDescent="0.3">
      <c r="A5" s="235" t="s">
        <v>127</v>
      </c>
      <c r="B5" s="229"/>
      <c r="C5" s="127">
        <v>7.4</v>
      </c>
      <c r="D5" s="119"/>
      <c r="E5" s="229"/>
      <c r="F5" s="127">
        <v>6.2</v>
      </c>
      <c r="G5" s="119"/>
      <c r="H5" s="229"/>
      <c r="I5" s="127"/>
      <c r="J5" s="119"/>
      <c r="K5" s="229"/>
      <c r="L5" s="127"/>
      <c r="M5" s="119"/>
      <c r="N5" s="229"/>
      <c r="O5" s="127"/>
      <c r="P5" s="119"/>
      <c r="Q5" s="112">
        <f t="shared" ref="Q5:Q16" si="0">B5+E5+H5+K5+N5</f>
        <v>0</v>
      </c>
      <c r="R5" s="113">
        <f t="shared" ref="R5:R16" si="1">C5+F5+I5+L5+O5</f>
        <v>13.600000000000001</v>
      </c>
      <c r="S5" s="114">
        <f t="shared" ref="S5:S16" si="2">IF(C5&gt;1,1,0)+IF(F5&gt;1,1,0)+IF(I5&gt;1,1,0)+IF(L5&gt;1,1,0)+IF(O5&gt;1,1,0)</f>
        <v>2</v>
      </c>
      <c r="T5" s="105"/>
      <c r="U5" s="120"/>
      <c r="V5" s="231">
        <f t="shared" ref="V5:V16" si="3">Q5+T5</f>
        <v>0</v>
      </c>
      <c r="W5" s="115">
        <f t="shared" ref="W5:W16" si="4">D5+G5+J5+M5+P5+U5</f>
        <v>0</v>
      </c>
      <c r="X5" s="5"/>
      <c r="Y5" s="5"/>
      <c r="Z5" s="5"/>
      <c r="AA5" s="5"/>
      <c r="AB5" s="5"/>
      <c r="AC5" s="5"/>
      <c r="AD5"/>
      <c r="AE5"/>
    </row>
    <row r="6" spans="1:31" ht="38.25" customHeight="1" x14ac:dyDescent="0.25">
      <c r="A6" s="235" t="s">
        <v>76</v>
      </c>
      <c r="B6" s="236"/>
      <c r="C6" s="127">
        <v>6.4</v>
      </c>
      <c r="D6" s="119"/>
      <c r="E6" s="229">
        <v>20</v>
      </c>
      <c r="F6" s="127">
        <v>4.7</v>
      </c>
      <c r="G6" s="119">
        <v>500</v>
      </c>
      <c r="H6" s="229"/>
      <c r="I6" s="127"/>
      <c r="J6" s="119"/>
      <c r="K6" s="229"/>
      <c r="L6" s="127"/>
      <c r="M6" s="119"/>
      <c r="N6" s="229"/>
      <c r="O6" s="127"/>
      <c r="P6" s="119"/>
      <c r="Q6" s="112">
        <f t="shared" si="0"/>
        <v>20</v>
      </c>
      <c r="R6" s="113">
        <f t="shared" si="1"/>
        <v>11.100000000000001</v>
      </c>
      <c r="S6" s="114">
        <f t="shared" si="2"/>
        <v>2</v>
      </c>
      <c r="T6" s="105"/>
      <c r="U6" s="120"/>
      <c r="V6" s="231">
        <f t="shared" si="3"/>
        <v>20</v>
      </c>
      <c r="W6" s="115">
        <f t="shared" si="4"/>
        <v>500</v>
      </c>
      <c r="X6" s="5"/>
      <c r="Y6" s="5"/>
      <c r="Z6" s="5"/>
      <c r="AA6" s="5"/>
      <c r="AB6" s="5"/>
      <c r="AC6" s="5"/>
    </row>
    <row r="7" spans="1:31" ht="38.25" customHeight="1" x14ac:dyDescent="0.25">
      <c r="A7" s="235" t="s">
        <v>128</v>
      </c>
      <c r="B7" s="229"/>
      <c r="C7" s="127">
        <v>14.7</v>
      </c>
      <c r="D7" s="119"/>
      <c r="E7" s="229"/>
      <c r="F7" s="127">
        <v>0</v>
      </c>
      <c r="G7" s="119"/>
      <c r="H7" s="229"/>
      <c r="I7" s="127" t="s">
        <v>101</v>
      </c>
      <c r="J7" s="119"/>
      <c r="K7" s="229"/>
      <c r="L7" s="127"/>
      <c r="M7" s="119"/>
      <c r="N7" s="229"/>
      <c r="O7" s="127"/>
      <c r="P7" s="119"/>
      <c r="Q7" s="112">
        <f t="shared" si="0"/>
        <v>0</v>
      </c>
      <c r="R7" s="113">
        <v>14.7</v>
      </c>
      <c r="S7" s="114">
        <v>1</v>
      </c>
      <c r="T7" s="105"/>
      <c r="U7" s="120"/>
      <c r="V7" s="231">
        <f t="shared" si="3"/>
        <v>0</v>
      </c>
      <c r="W7" s="115">
        <f t="shared" si="4"/>
        <v>0</v>
      </c>
      <c r="X7" s="5"/>
      <c r="Y7" s="5"/>
      <c r="Z7" s="5"/>
      <c r="AA7" s="5"/>
      <c r="AB7" s="5"/>
      <c r="AC7" s="5"/>
    </row>
    <row r="8" spans="1:31" ht="38.25" customHeight="1" x14ac:dyDescent="0.25">
      <c r="A8" s="235" t="s">
        <v>129</v>
      </c>
      <c r="B8" s="229"/>
      <c r="C8" s="274">
        <v>6.5</v>
      </c>
      <c r="D8" s="119"/>
      <c r="E8" s="229">
        <v>30</v>
      </c>
      <c r="F8" s="127">
        <v>4.3</v>
      </c>
      <c r="G8" s="119">
        <v>750</v>
      </c>
      <c r="H8" s="229"/>
      <c r="I8" s="127" t="s">
        <v>101</v>
      </c>
      <c r="J8" s="119"/>
      <c r="K8" s="229"/>
      <c r="L8" s="127"/>
      <c r="M8" s="119"/>
      <c r="N8" s="229"/>
      <c r="O8" s="127"/>
      <c r="P8" s="119"/>
      <c r="Q8" s="112">
        <f t="shared" si="0"/>
        <v>30</v>
      </c>
      <c r="R8" s="113">
        <v>10.8</v>
      </c>
      <c r="S8" s="114">
        <v>2</v>
      </c>
      <c r="T8" s="105"/>
      <c r="U8" s="120"/>
      <c r="V8" s="231">
        <f t="shared" si="3"/>
        <v>30</v>
      </c>
      <c r="W8" s="115">
        <f t="shared" si="4"/>
        <v>750</v>
      </c>
      <c r="X8" s="14"/>
      <c r="Y8" s="14"/>
      <c r="Z8" s="14"/>
      <c r="AA8" s="14"/>
      <c r="AB8" s="14"/>
      <c r="AC8" s="14"/>
      <c r="AD8" s="14"/>
      <c r="AE8" s="13"/>
    </row>
    <row r="9" spans="1:31" ht="38.25" customHeight="1" x14ac:dyDescent="0.25">
      <c r="A9" s="235" t="s">
        <v>75</v>
      </c>
      <c r="B9" s="229"/>
      <c r="C9" s="127">
        <v>0</v>
      </c>
      <c r="D9" s="119"/>
      <c r="E9" s="229"/>
      <c r="F9" s="127">
        <v>0</v>
      </c>
      <c r="G9" s="119"/>
      <c r="H9" s="229"/>
      <c r="I9" s="127"/>
      <c r="J9" s="119"/>
      <c r="K9" s="229"/>
      <c r="L9" s="127"/>
      <c r="M9" s="119"/>
      <c r="N9" s="229"/>
      <c r="O9" s="127"/>
      <c r="P9" s="119"/>
      <c r="Q9" s="112">
        <f t="shared" si="0"/>
        <v>0</v>
      </c>
      <c r="R9" s="113">
        <f t="shared" si="1"/>
        <v>0</v>
      </c>
      <c r="S9" s="114">
        <f t="shared" si="2"/>
        <v>0</v>
      </c>
      <c r="T9" s="105"/>
      <c r="U9" s="120"/>
      <c r="V9" s="231">
        <f t="shared" si="3"/>
        <v>0</v>
      </c>
      <c r="W9" s="115">
        <f t="shared" si="4"/>
        <v>0</v>
      </c>
      <c r="X9" s="5"/>
      <c r="Y9" s="5"/>
      <c r="Z9" s="5"/>
      <c r="AA9" s="5"/>
      <c r="AB9" s="5"/>
      <c r="AC9" s="5"/>
    </row>
    <row r="10" spans="1:31" ht="38.25" customHeight="1" x14ac:dyDescent="0.3">
      <c r="A10" s="235" t="s">
        <v>69</v>
      </c>
      <c r="B10" s="229">
        <v>20</v>
      </c>
      <c r="C10" s="128">
        <v>5.0999999999999996</v>
      </c>
      <c r="D10" s="117">
        <v>500</v>
      </c>
      <c r="E10" s="229"/>
      <c r="F10" s="128">
        <v>15.7</v>
      </c>
      <c r="G10" s="117"/>
      <c r="H10" s="229"/>
      <c r="I10" s="128"/>
      <c r="J10" s="117"/>
      <c r="K10" s="229"/>
      <c r="L10" s="128"/>
      <c r="M10" s="117"/>
      <c r="N10" s="229"/>
      <c r="O10" s="128" t="s">
        <v>101</v>
      </c>
      <c r="P10" s="117"/>
      <c r="Q10" s="112">
        <f t="shared" si="0"/>
        <v>20</v>
      </c>
      <c r="R10" s="113">
        <v>20.8</v>
      </c>
      <c r="S10" s="114">
        <v>2</v>
      </c>
      <c r="T10" s="105"/>
      <c r="U10" s="120"/>
      <c r="V10" s="231">
        <f t="shared" si="3"/>
        <v>20</v>
      </c>
      <c r="W10" s="115">
        <f t="shared" si="4"/>
        <v>500</v>
      </c>
      <c r="X10" s="17"/>
      <c r="Y10" s="15"/>
      <c r="Z10" s="15"/>
      <c r="AA10" s="15"/>
      <c r="AB10" s="15"/>
      <c r="AC10" s="15"/>
      <c r="AD10" s="15"/>
      <c r="AE10" s="15"/>
    </row>
    <row r="11" spans="1:31" ht="38.25" customHeight="1" x14ac:dyDescent="0.3">
      <c r="A11" s="235" t="s">
        <v>74</v>
      </c>
      <c r="B11" s="229">
        <v>30</v>
      </c>
      <c r="C11" s="127">
        <v>4.7</v>
      </c>
      <c r="D11" s="119">
        <v>750</v>
      </c>
      <c r="E11" s="229"/>
      <c r="F11" s="127">
        <v>0</v>
      </c>
      <c r="G11" s="119"/>
      <c r="H11" s="229"/>
      <c r="I11" s="127"/>
      <c r="J11" s="119"/>
      <c r="K11" s="229"/>
      <c r="L11" s="127"/>
      <c r="M11" s="119"/>
      <c r="N11" s="229"/>
      <c r="O11" s="127" t="s">
        <v>101</v>
      </c>
      <c r="P11" s="119"/>
      <c r="Q11" s="112">
        <f t="shared" si="0"/>
        <v>30</v>
      </c>
      <c r="R11" s="113">
        <v>4.7</v>
      </c>
      <c r="S11" s="114">
        <f t="shared" si="2"/>
        <v>2</v>
      </c>
      <c r="T11" s="105"/>
      <c r="U11" s="120"/>
      <c r="V11" s="231">
        <f t="shared" si="3"/>
        <v>30</v>
      </c>
      <c r="W11" s="115">
        <f t="shared" si="4"/>
        <v>750</v>
      </c>
      <c r="X11" s="8"/>
      <c r="Y11" s="8"/>
      <c r="Z11" s="8"/>
      <c r="AA11" s="8"/>
      <c r="AB11" s="8"/>
      <c r="AC11" s="8"/>
      <c r="AD11" s="9"/>
    </row>
    <row r="12" spans="1:31" ht="38.25" customHeight="1" x14ac:dyDescent="0.3">
      <c r="A12" s="235" t="s">
        <v>130</v>
      </c>
      <c r="B12" s="229"/>
      <c r="C12" s="128">
        <v>0</v>
      </c>
      <c r="D12" s="117"/>
      <c r="E12" s="229"/>
      <c r="F12" s="128">
        <v>0</v>
      </c>
      <c r="G12" s="117"/>
      <c r="H12" s="229"/>
      <c r="I12" s="128"/>
      <c r="J12" s="117"/>
      <c r="K12" s="229"/>
      <c r="L12" s="128" t="s">
        <v>101</v>
      </c>
      <c r="M12" s="117"/>
      <c r="N12" s="229"/>
      <c r="O12" s="128"/>
      <c r="P12" s="117"/>
      <c r="Q12" s="112">
        <f t="shared" si="0"/>
        <v>0</v>
      </c>
      <c r="R12" s="113">
        <v>0</v>
      </c>
      <c r="S12" s="114">
        <f t="shared" si="2"/>
        <v>1</v>
      </c>
      <c r="T12" s="105"/>
      <c r="U12" s="120"/>
      <c r="V12" s="231">
        <f t="shared" si="3"/>
        <v>0</v>
      </c>
      <c r="W12" s="115">
        <f t="shared" si="4"/>
        <v>0</v>
      </c>
      <c r="X12" s="5"/>
      <c r="Y12" s="5"/>
      <c r="Z12" s="5"/>
      <c r="AA12" s="5"/>
      <c r="AB12" s="5"/>
      <c r="AC12" s="5"/>
    </row>
    <row r="13" spans="1:31" ht="38.25" customHeight="1" x14ac:dyDescent="0.3">
      <c r="A13" s="235" t="s">
        <v>131</v>
      </c>
      <c r="B13" s="229">
        <v>10</v>
      </c>
      <c r="C13" s="127">
        <v>5.9</v>
      </c>
      <c r="D13" s="119">
        <v>250</v>
      </c>
      <c r="E13" s="229">
        <v>10</v>
      </c>
      <c r="F13" s="127">
        <v>5.4</v>
      </c>
      <c r="G13" s="119">
        <v>250</v>
      </c>
      <c r="H13" s="229"/>
      <c r="I13" s="127"/>
      <c r="J13" s="119"/>
      <c r="K13" s="229"/>
      <c r="L13" s="127" t="s">
        <v>101</v>
      </c>
      <c r="M13" s="119"/>
      <c r="N13" s="229"/>
      <c r="O13" s="127"/>
      <c r="P13" s="119"/>
      <c r="Q13" s="112">
        <f t="shared" si="0"/>
        <v>20</v>
      </c>
      <c r="R13" s="113">
        <v>11.3</v>
      </c>
      <c r="S13" s="114">
        <v>2</v>
      </c>
      <c r="T13" s="105"/>
      <c r="U13" s="120"/>
      <c r="V13" s="231">
        <f t="shared" si="3"/>
        <v>20</v>
      </c>
      <c r="W13" s="115">
        <f t="shared" si="4"/>
        <v>500</v>
      </c>
      <c r="X13" s="5"/>
      <c r="Y13" s="5"/>
      <c r="Z13" s="5"/>
      <c r="AA13" s="5"/>
      <c r="AB13" s="5"/>
      <c r="AC13" s="5"/>
    </row>
    <row r="14" spans="1:31" ht="38.25" customHeight="1" x14ac:dyDescent="0.3">
      <c r="A14" s="235" t="s">
        <v>132</v>
      </c>
      <c r="B14" s="229"/>
      <c r="C14" s="127">
        <v>0</v>
      </c>
      <c r="D14" s="119"/>
      <c r="E14" s="229"/>
      <c r="F14" s="127">
        <v>7.4</v>
      </c>
      <c r="G14" s="119"/>
      <c r="H14" s="229"/>
      <c r="I14" s="127" t="s">
        <v>101</v>
      </c>
      <c r="J14" s="119"/>
      <c r="K14" s="229"/>
      <c r="L14" s="127" t="s">
        <v>101</v>
      </c>
      <c r="M14" s="119"/>
      <c r="N14" s="229"/>
      <c r="O14" s="127" t="s">
        <v>101</v>
      </c>
      <c r="P14" s="119"/>
      <c r="Q14" s="112">
        <f t="shared" si="0"/>
        <v>0</v>
      </c>
      <c r="R14" s="113">
        <v>7.4</v>
      </c>
      <c r="S14" s="114">
        <v>2</v>
      </c>
      <c r="T14" s="105"/>
      <c r="U14" s="120"/>
      <c r="V14" s="231">
        <f t="shared" si="3"/>
        <v>0</v>
      </c>
      <c r="W14" s="115">
        <f t="shared" si="4"/>
        <v>0</v>
      </c>
      <c r="X14" s="5"/>
      <c r="Y14" s="5"/>
      <c r="Z14" s="5"/>
      <c r="AA14" s="5"/>
      <c r="AB14" s="5"/>
      <c r="AC14" s="5"/>
    </row>
    <row r="15" spans="1:31" s="15" customFormat="1" ht="37.5" customHeight="1" x14ac:dyDescent="0.3">
      <c r="A15" s="235" t="s">
        <v>133</v>
      </c>
      <c r="B15" s="261"/>
      <c r="C15" s="129">
        <v>11.2</v>
      </c>
      <c r="D15" s="130"/>
      <c r="E15" s="232"/>
      <c r="F15" s="129">
        <v>5.6</v>
      </c>
      <c r="G15" s="130"/>
      <c r="H15" s="232"/>
      <c r="I15" s="129" t="s">
        <v>101</v>
      </c>
      <c r="J15" s="130"/>
      <c r="K15" s="232"/>
      <c r="L15" s="129"/>
      <c r="M15" s="130"/>
      <c r="N15" s="232"/>
      <c r="O15" s="129"/>
      <c r="P15" s="130"/>
      <c r="Q15" s="121">
        <f t="shared" si="0"/>
        <v>0</v>
      </c>
      <c r="R15" s="122">
        <v>16.8</v>
      </c>
      <c r="S15" s="123">
        <v>2</v>
      </c>
      <c r="T15" s="107"/>
      <c r="U15" s="126"/>
      <c r="V15" s="234">
        <f t="shared" si="3"/>
        <v>0</v>
      </c>
      <c r="W15" s="124">
        <f t="shared" si="4"/>
        <v>0</v>
      </c>
      <c r="X15" s="5"/>
      <c r="Y15" s="5"/>
      <c r="Z15" s="5"/>
      <c r="AA15" s="5"/>
      <c r="AB15" s="5"/>
      <c r="AC15" s="5"/>
      <c r="AD15"/>
      <c r="AE15"/>
    </row>
    <row r="16" spans="1:31" s="15" customFormat="1" ht="37.5" customHeight="1" x14ac:dyDescent="0.3">
      <c r="A16" s="235" t="s">
        <v>77</v>
      </c>
      <c r="B16" s="232">
        <v>40</v>
      </c>
      <c r="C16" s="132">
        <v>3.7</v>
      </c>
      <c r="D16" s="125">
        <v>1500</v>
      </c>
      <c r="E16" s="232">
        <v>40</v>
      </c>
      <c r="F16" s="132">
        <v>4</v>
      </c>
      <c r="G16" s="125">
        <v>1500</v>
      </c>
      <c r="H16" s="232"/>
      <c r="I16" s="132" t="s">
        <v>101</v>
      </c>
      <c r="J16" s="125"/>
      <c r="K16" s="232"/>
      <c r="L16" s="132"/>
      <c r="M16" s="125"/>
      <c r="N16" s="232"/>
      <c r="O16" s="132"/>
      <c r="P16" s="125"/>
      <c r="Q16" s="121">
        <v>80</v>
      </c>
      <c r="R16" s="122">
        <v>7.7</v>
      </c>
      <c r="S16" s="123">
        <v>2</v>
      </c>
      <c r="T16" s="107"/>
      <c r="U16" s="126"/>
      <c r="V16" s="234">
        <f t="shared" si="3"/>
        <v>80</v>
      </c>
      <c r="W16" s="124">
        <f t="shared" si="4"/>
        <v>3000</v>
      </c>
      <c r="X16" s="17"/>
    </row>
    <row r="17" spans="1:24" s="15" customFormat="1" ht="17.45" x14ac:dyDescent="0.3">
      <c r="A17" s="35"/>
      <c r="B17" s="32"/>
      <c r="G17" s="34"/>
      <c r="H17" s="32"/>
      <c r="I17" s="33"/>
      <c r="J17" s="45"/>
      <c r="K17" s="291"/>
      <c r="L17" s="291"/>
      <c r="M17" s="291"/>
      <c r="N17" s="291"/>
      <c r="O17" s="33"/>
      <c r="P17" s="34"/>
      <c r="Q17" s="55"/>
      <c r="R17" s="33"/>
      <c r="S17" s="33"/>
      <c r="T17" s="33"/>
      <c r="U17" s="33"/>
      <c r="V17" s="34"/>
      <c r="W17" s="34"/>
      <c r="X17" s="17"/>
    </row>
    <row r="18" spans="1:24" s="15" customFormat="1" ht="25.5" customHeight="1" thickBot="1" x14ac:dyDescent="0.35">
      <c r="A18" s="35"/>
      <c r="B18" s="32"/>
      <c r="G18" s="34"/>
      <c r="H18" s="32"/>
      <c r="I18" s="33"/>
      <c r="J18" s="45"/>
      <c r="K18" s="291"/>
      <c r="L18" s="291"/>
      <c r="M18" s="291"/>
      <c r="N18" s="291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2" customFormat="1" ht="18.75" customHeight="1" thickBot="1" x14ac:dyDescent="0.35">
      <c r="A19" s="35"/>
      <c r="B19" s="32"/>
      <c r="C19" s="288" t="s">
        <v>17</v>
      </c>
      <c r="D19" s="289"/>
      <c r="E19" s="289"/>
      <c r="F19" s="290"/>
      <c r="G19" s="34"/>
      <c r="H19" s="32"/>
      <c r="I19" s="33"/>
      <c r="J19" s="45"/>
      <c r="K19" s="291"/>
      <c r="L19" s="291"/>
      <c r="M19" s="291"/>
      <c r="N19" s="291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27" customHeight="1" thickBot="1" x14ac:dyDescent="0.35">
      <c r="A20" s="35"/>
      <c r="B20" s="32"/>
      <c r="C20" s="20" t="s">
        <v>14</v>
      </c>
      <c r="D20" s="21" t="s">
        <v>3</v>
      </c>
      <c r="E20" s="22" t="s">
        <v>15</v>
      </c>
      <c r="F20" s="44" t="s">
        <v>16</v>
      </c>
      <c r="G20" s="34"/>
      <c r="H20" s="32"/>
      <c r="I20" s="33"/>
      <c r="J20" s="45"/>
      <c r="K20" s="291"/>
      <c r="L20" s="291"/>
      <c r="M20" s="291"/>
      <c r="N20" s="291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8.75" customHeight="1" x14ac:dyDescent="0.25">
      <c r="A21" s="35"/>
      <c r="B21" s="32"/>
      <c r="C21" s="24" t="s">
        <v>46</v>
      </c>
      <c r="D21" s="25">
        <v>40</v>
      </c>
      <c r="E21" s="40">
        <v>1500</v>
      </c>
      <c r="F21" s="26">
        <v>250</v>
      </c>
      <c r="G21" s="34"/>
      <c r="H21" s="32"/>
      <c r="I21" s="33"/>
      <c r="J21" s="45"/>
      <c r="K21" s="291"/>
      <c r="L21" s="291"/>
      <c r="M21" s="291"/>
      <c r="N21" s="291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x14ac:dyDescent="0.25">
      <c r="A22" s="35"/>
      <c r="B22" s="32"/>
      <c r="C22" s="27" t="s">
        <v>47</v>
      </c>
      <c r="D22" s="23">
        <v>30</v>
      </c>
      <c r="E22" s="41">
        <v>750</v>
      </c>
      <c r="F22" s="28">
        <v>187.5</v>
      </c>
      <c r="G22" s="34"/>
      <c r="H22" s="32"/>
      <c r="I22" s="33"/>
      <c r="J22" s="45"/>
      <c r="K22" s="291"/>
      <c r="L22" s="291"/>
      <c r="M22" s="291"/>
      <c r="N22" s="291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x14ac:dyDescent="0.25">
      <c r="A23" s="35"/>
      <c r="B23" s="32"/>
      <c r="C23" s="27" t="s">
        <v>48</v>
      </c>
      <c r="D23" s="23">
        <v>20</v>
      </c>
      <c r="E23" s="41">
        <v>500</v>
      </c>
      <c r="F23" s="28">
        <v>125</v>
      </c>
      <c r="G23" s="34"/>
      <c r="H23" s="32"/>
      <c r="I23" s="33"/>
      <c r="J23" s="45"/>
      <c r="K23" s="291"/>
      <c r="L23" s="291"/>
      <c r="M23" s="291"/>
      <c r="N23" s="291"/>
      <c r="O23" s="33"/>
      <c r="P23" s="34"/>
      <c r="Q23" s="33"/>
      <c r="R23" s="33"/>
      <c r="S23" s="33"/>
      <c r="T23" s="33"/>
      <c r="U23" s="33"/>
      <c r="V23" s="34"/>
      <c r="W23" s="34"/>
      <c r="X23" s="17"/>
    </row>
    <row r="24" spans="1:24" s="12" customFormat="1" ht="15.75" thickBot="1" x14ac:dyDescent="0.3">
      <c r="A24" s="35"/>
      <c r="B24" s="32"/>
      <c r="C24" s="29" t="s">
        <v>49</v>
      </c>
      <c r="D24" s="30">
        <v>10</v>
      </c>
      <c r="E24" s="42">
        <v>250</v>
      </c>
      <c r="F24" s="31">
        <v>62.5</v>
      </c>
      <c r="G24" s="34"/>
      <c r="H24" s="32"/>
      <c r="I24" s="33"/>
      <c r="J24" s="45"/>
      <c r="K24" s="291"/>
      <c r="L24" s="291"/>
      <c r="M24" s="291"/>
      <c r="N24" s="291"/>
      <c r="O24" s="33"/>
      <c r="P24" s="34"/>
      <c r="Q24" s="33"/>
      <c r="R24" s="33"/>
      <c r="S24" s="33"/>
      <c r="T24" s="33"/>
      <c r="U24" s="33"/>
      <c r="V24" s="34"/>
      <c r="W24" s="34"/>
      <c r="X24" s="17"/>
    </row>
    <row r="25" spans="1:24" x14ac:dyDescent="0.25">
      <c r="A25" s="35"/>
      <c r="B25" s="32"/>
      <c r="C25" s="33"/>
      <c r="D25" s="34"/>
      <c r="E25" s="32"/>
      <c r="F25" s="33"/>
      <c r="G25" s="34"/>
      <c r="H25" s="32"/>
      <c r="I25" s="33"/>
      <c r="J25" s="45"/>
      <c r="K25" s="291"/>
      <c r="L25" s="291"/>
      <c r="M25" s="291"/>
      <c r="N25" s="291"/>
      <c r="O25" s="33"/>
      <c r="P25" s="34"/>
      <c r="Q25" s="33"/>
      <c r="R25" s="33"/>
      <c r="S25" s="33"/>
      <c r="T25" s="33"/>
      <c r="U25" s="33"/>
      <c r="V25" s="34"/>
      <c r="W25" s="34"/>
    </row>
    <row r="26" spans="1:24" x14ac:dyDescent="0.25">
      <c r="J26" s="45"/>
      <c r="K26" s="291"/>
      <c r="L26" s="291"/>
      <c r="M26" s="291"/>
      <c r="N26" s="291"/>
    </row>
    <row r="27" spans="1:24" x14ac:dyDescent="0.25">
      <c r="J27" s="45"/>
      <c r="K27" s="291"/>
      <c r="L27" s="291"/>
      <c r="M27" s="291"/>
      <c r="N27" s="291"/>
    </row>
  </sheetData>
  <sheetProtection selectLockedCells="1"/>
  <sortState ref="A5:W15">
    <sortCondition descending="1" ref="V5:V15"/>
  </sortState>
  <mergeCells count="15">
    <mergeCell ref="K18:N18"/>
    <mergeCell ref="A1:W1"/>
    <mergeCell ref="E2:W2"/>
    <mergeCell ref="A3:W3"/>
    <mergeCell ref="C19:F19"/>
    <mergeCell ref="K17:N17"/>
    <mergeCell ref="K25:N25"/>
    <mergeCell ref="K26:N26"/>
    <mergeCell ref="K27:N27"/>
    <mergeCell ref="K19:N19"/>
    <mergeCell ref="K20:N20"/>
    <mergeCell ref="K21:N21"/>
    <mergeCell ref="K22:N22"/>
    <mergeCell ref="K23:N23"/>
    <mergeCell ref="K24:N24"/>
  </mergeCells>
  <printOptions horizontalCentered="1"/>
  <pageMargins left="0.25" right="0.25" top="0.75" bottom="0.75" header="0.3" footer="0.3"/>
  <pageSetup paperSize="5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"/>
  <sheetViews>
    <sheetView zoomScale="75" zoomScaleNormal="75" workbookViewId="0">
      <selection activeCell="J15" sqref="J15"/>
    </sheetView>
  </sheetViews>
  <sheetFormatPr defaultRowHeight="15" x14ac:dyDescent="0.25"/>
  <cols>
    <col min="1" max="1" width="18" style="10" bestFit="1" customWidth="1"/>
    <col min="2" max="2" width="6.140625" style="39" customWidth="1"/>
    <col min="3" max="3" width="7.5703125" customWidth="1"/>
    <col min="4" max="4" width="11.42578125" customWidth="1"/>
    <col min="5" max="5" width="8" style="43" customWidth="1"/>
    <col min="6" max="6" width="9.42578125" customWidth="1"/>
    <col min="7" max="7" width="9.85546875" customWidth="1"/>
    <col min="8" max="8" width="6.5703125" style="43" customWidth="1"/>
    <col min="9" max="9" width="7.5703125" customWidth="1"/>
    <col min="10" max="10" width="12.140625" customWidth="1"/>
    <col min="11" max="11" width="6.140625" style="39" customWidth="1"/>
    <col min="12" max="12" width="7.5703125" customWidth="1"/>
    <col min="13" max="13" width="11.85546875" customWidth="1"/>
    <col min="14" max="14" width="6.570312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84" t="s">
        <v>23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2</v>
      </c>
      <c r="D4" s="71" t="s">
        <v>13</v>
      </c>
      <c r="E4" s="98">
        <v>2</v>
      </c>
      <c r="F4" s="98" t="s">
        <v>2</v>
      </c>
      <c r="G4" s="98" t="s">
        <v>13</v>
      </c>
      <c r="H4" s="98">
        <v>3</v>
      </c>
      <c r="I4" s="98" t="s">
        <v>2</v>
      </c>
      <c r="J4" s="98" t="s">
        <v>13</v>
      </c>
      <c r="K4" s="98">
        <v>4</v>
      </c>
      <c r="L4" s="98" t="s">
        <v>2</v>
      </c>
      <c r="M4" s="98" t="s">
        <v>13</v>
      </c>
      <c r="N4" s="98">
        <v>5</v>
      </c>
      <c r="O4" s="98" t="s">
        <v>2</v>
      </c>
      <c r="P4" s="98" t="s">
        <v>13</v>
      </c>
      <c r="Q4" s="73" t="s">
        <v>18</v>
      </c>
      <c r="R4" s="99" t="s">
        <v>4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s="13" customFormat="1" ht="60" customHeight="1" x14ac:dyDescent="0.3">
      <c r="A5" s="116" t="s">
        <v>134</v>
      </c>
      <c r="B5" s="229"/>
      <c r="C5" s="106">
        <v>0</v>
      </c>
      <c r="D5" s="117"/>
      <c r="E5" s="229"/>
      <c r="F5" s="106">
        <v>0</v>
      </c>
      <c r="G5" s="117"/>
      <c r="H5" s="229"/>
      <c r="I5" s="106"/>
      <c r="J5" s="117"/>
      <c r="K5" s="229"/>
      <c r="L5" s="106"/>
      <c r="M5" s="117"/>
      <c r="N5" s="229"/>
      <c r="O5" s="106"/>
      <c r="P5" s="117"/>
      <c r="Q5" s="112">
        <f t="shared" ref="Q5:R10" si="0">B5+E5+H5+K5+N5</f>
        <v>0</v>
      </c>
      <c r="R5" s="113">
        <f t="shared" si="0"/>
        <v>0</v>
      </c>
      <c r="S5" s="114">
        <f t="shared" ref="S5:S10" si="1">IF(C5&gt;1,1,0)+IF(F5&gt;1,1,0)+IF(I5&gt;1,1,0)+IF(L5&gt;1,1,0)+IF(O5&gt;1,1,0)</f>
        <v>0</v>
      </c>
      <c r="T5" s="105"/>
      <c r="U5" s="120"/>
      <c r="V5" s="231">
        <f t="shared" ref="V5:V10" si="2">Q5+T5</f>
        <v>0</v>
      </c>
      <c r="W5" s="115">
        <f t="shared" ref="W5:W10" si="3">D5+G5+J5+M5+P5+U5</f>
        <v>0</v>
      </c>
      <c r="X5" s="8"/>
      <c r="Y5" s="8"/>
      <c r="Z5" s="8"/>
      <c r="AA5" s="8"/>
      <c r="AB5" s="8"/>
      <c r="AC5" s="8"/>
      <c r="AD5" s="9"/>
      <c r="AE5"/>
    </row>
    <row r="6" spans="1:31" ht="60" customHeight="1" x14ac:dyDescent="0.3">
      <c r="A6" s="116" t="s">
        <v>79</v>
      </c>
      <c r="B6" s="229"/>
      <c r="C6" s="106">
        <v>0</v>
      </c>
      <c r="D6" s="117"/>
      <c r="E6" s="229">
        <v>25</v>
      </c>
      <c r="F6" s="106">
        <v>72</v>
      </c>
      <c r="G6" s="117">
        <v>156.25</v>
      </c>
      <c r="H6" s="229"/>
      <c r="I6" s="106"/>
      <c r="J6" s="117"/>
      <c r="K6" s="229"/>
      <c r="L6" s="106"/>
      <c r="M6" s="117"/>
      <c r="N6" s="229"/>
      <c r="O6" s="106"/>
      <c r="P6" s="117"/>
      <c r="Q6" s="112">
        <f t="shared" si="0"/>
        <v>25</v>
      </c>
      <c r="R6" s="113">
        <f t="shared" si="0"/>
        <v>72</v>
      </c>
      <c r="S6" s="114">
        <f t="shared" si="1"/>
        <v>1</v>
      </c>
      <c r="T6" s="105"/>
      <c r="U6" s="120"/>
      <c r="V6" s="231">
        <f t="shared" si="2"/>
        <v>25</v>
      </c>
      <c r="W6" s="115">
        <f t="shared" si="3"/>
        <v>156.25</v>
      </c>
      <c r="X6" s="5"/>
      <c r="Y6" s="5"/>
      <c r="Z6" s="5"/>
      <c r="AA6" s="5"/>
      <c r="AB6" s="5"/>
      <c r="AC6" s="5"/>
    </row>
    <row r="7" spans="1:31" ht="60" customHeight="1" x14ac:dyDescent="0.3">
      <c r="A7" s="116" t="s">
        <v>78</v>
      </c>
      <c r="B7" s="229">
        <v>30</v>
      </c>
      <c r="C7" s="118">
        <v>70.5</v>
      </c>
      <c r="D7" s="119">
        <v>187.5</v>
      </c>
      <c r="E7" s="229">
        <v>40</v>
      </c>
      <c r="F7" s="118">
        <v>72.5</v>
      </c>
      <c r="G7" s="119">
        <v>250</v>
      </c>
      <c r="H7" s="229"/>
      <c r="I7" s="118"/>
      <c r="J7" s="119"/>
      <c r="K7" s="229"/>
      <c r="L7" s="118"/>
      <c r="M7" s="119"/>
      <c r="N7" s="229"/>
      <c r="O7" s="118"/>
      <c r="P7" s="119"/>
      <c r="Q7" s="112">
        <f t="shared" si="0"/>
        <v>70</v>
      </c>
      <c r="R7" s="113">
        <f t="shared" si="0"/>
        <v>143</v>
      </c>
      <c r="S7" s="114">
        <f t="shared" si="1"/>
        <v>2</v>
      </c>
      <c r="T7" s="105"/>
      <c r="U7" s="120"/>
      <c r="V7" s="231">
        <f t="shared" si="2"/>
        <v>70</v>
      </c>
      <c r="W7" s="115">
        <f t="shared" si="3"/>
        <v>437.5</v>
      </c>
      <c r="X7" s="14"/>
      <c r="Y7" s="14"/>
      <c r="Z7" s="14"/>
      <c r="AA7" s="14"/>
      <c r="AB7" s="14"/>
      <c r="AC7" s="14"/>
      <c r="AD7" s="14"/>
      <c r="AE7" s="13"/>
    </row>
    <row r="8" spans="1:31" ht="60" customHeight="1" x14ac:dyDescent="0.3">
      <c r="A8" s="116" t="s">
        <v>135</v>
      </c>
      <c r="B8" s="229"/>
      <c r="C8" s="118">
        <v>0</v>
      </c>
      <c r="D8" s="119"/>
      <c r="E8" s="229"/>
      <c r="F8" s="118">
        <v>0</v>
      </c>
      <c r="G8" s="119"/>
      <c r="H8" s="229"/>
      <c r="I8" s="118"/>
      <c r="J8" s="119"/>
      <c r="K8" s="229"/>
      <c r="L8" s="118"/>
      <c r="M8" s="119"/>
      <c r="N8" s="229"/>
      <c r="O8" s="118"/>
      <c r="P8" s="119"/>
      <c r="Q8" s="112">
        <f t="shared" si="0"/>
        <v>0</v>
      </c>
      <c r="R8" s="113">
        <f t="shared" si="0"/>
        <v>0</v>
      </c>
      <c r="S8" s="114">
        <f t="shared" si="1"/>
        <v>0</v>
      </c>
      <c r="T8" s="105"/>
      <c r="U8" s="120"/>
      <c r="V8" s="231">
        <f t="shared" si="2"/>
        <v>0</v>
      </c>
      <c r="W8" s="115">
        <f t="shared" si="3"/>
        <v>0</v>
      </c>
      <c r="X8" s="5"/>
      <c r="Y8" s="5"/>
      <c r="Z8" s="5"/>
      <c r="AA8" s="5"/>
      <c r="AB8" s="5"/>
      <c r="AC8" s="5"/>
    </row>
    <row r="9" spans="1:31" ht="60" customHeight="1" x14ac:dyDescent="0.3">
      <c r="A9" s="116" t="s">
        <v>80</v>
      </c>
      <c r="B9" s="229">
        <v>40</v>
      </c>
      <c r="C9" s="118">
        <v>71</v>
      </c>
      <c r="D9" s="119">
        <v>250</v>
      </c>
      <c r="E9" s="229">
        <v>25</v>
      </c>
      <c r="F9" s="118">
        <v>72</v>
      </c>
      <c r="G9" s="119">
        <v>156.25</v>
      </c>
      <c r="H9" s="229"/>
      <c r="I9" s="118"/>
      <c r="J9" s="119"/>
      <c r="K9" s="229"/>
      <c r="L9" s="118"/>
      <c r="M9" s="119"/>
      <c r="N9" s="229"/>
      <c r="O9" s="118"/>
      <c r="P9" s="119"/>
      <c r="Q9" s="112">
        <f t="shared" si="0"/>
        <v>65</v>
      </c>
      <c r="R9" s="113">
        <f t="shared" si="0"/>
        <v>143</v>
      </c>
      <c r="S9" s="114">
        <f t="shared" si="1"/>
        <v>2</v>
      </c>
      <c r="T9" s="105"/>
      <c r="U9" s="120"/>
      <c r="V9" s="231">
        <f t="shared" si="2"/>
        <v>65</v>
      </c>
      <c r="W9" s="115">
        <f t="shared" si="3"/>
        <v>406.25</v>
      </c>
      <c r="X9" s="5"/>
      <c r="Y9" s="5"/>
      <c r="Z9" s="5"/>
      <c r="AA9" s="5"/>
      <c r="AB9" s="5"/>
      <c r="AC9" s="5"/>
    </row>
    <row r="10" spans="1:31" ht="60" customHeight="1" x14ac:dyDescent="0.3">
      <c r="A10" s="116" t="s">
        <v>136</v>
      </c>
      <c r="B10" s="229">
        <v>20</v>
      </c>
      <c r="C10" s="118">
        <v>67</v>
      </c>
      <c r="D10" s="119">
        <v>125</v>
      </c>
      <c r="E10" s="229"/>
      <c r="F10" s="118">
        <v>0</v>
      </c>
      <c r="G10" s="119"/>
      <c r="H10" s="229"/>
      <c r="I10" s="118"/>
      <c r="J10" s="119"/>
      <c r="K10" s="229"/>
      <c r="L10" s="118"/>
      <c r="M10" s="119"/>
      <c r="N10" s="229"/>
      <c r="O10" s="118"/>
      <c r="P10" s="119"/>
      <c r="Q10" s="112">
        <f t="shared" si="0"/>
        <v>20</v>
      </c>
      <c r="R10" s="113">
        <f t="shared" si="0"/>
        <v>67</v>
      </c>
      <c r="S10" s="114">
        <f t="shared" si="1"/>
        <v>1</v>
      </c>
      <c r="T10" s="105"/>
      <c r="U10" s="120"/>
      <c r="V10" s="231">
        <f t="shared" si="2"/>
        <v>20</v>
      </c>
      <c r="W10" s="115">
        <f t="shared" si="3"/>
        <v>125</v>
      </c>
      <c r="X10" s="5"/>
      <c r="Y10" s="5"/>
      <c r="Z10" s="5"/>
      <c r="AA10" s="5"/>
      <c r="AB10" s="5"/>
      <c r="AC10" s="5"/>
    </row>
    <row r="11" spans="1:31" s="15" customFormat="1" ht="37.5" customHeight="1" thickBot="1" x14ac:dyDescent="0.35">
      <c r="A11" s="37"/>
      <c r="B11" s="36"/>
      <c r="C11" s="37"/>
      <c r="D11" s="38"/>
      <c r="E11" s="36"/>
      <c r="F11" s="37"/>
      <c r="G11" s="38"/>
      <c r="H11" s="36"/>
      <c r="I11" s="37"/>
      <c r="J11" s="38"/>
      <c r="K11" s="36"/>
      <c r="L11" s="37"/>
      <c r="M11" s="38"/>
      <c r="N11" s="36"/>
      <c r="O11" s="37"/>
      <c r="P11" s="38"/>
      <c r="Q11" s="37"/>
      <c r="R11" s="37"/>
      <c r="S11" s="37"/>
      <c r="T11" s="37"/>
      <c r="U11" s="37"/>
      <c r="V11" s="38"/>
      <c r="W11" s="38"/>
      <c r="X11" s="17"/>
    </row>
    <row r="12" spans="1:31" s="15" customFormat="1" ht="15.75" customHeight="1" thickBot="1" x14ac:dyDescent="0.35">
      <c r="A12" s="35"/>
      <c r="B12" s="32"/>
      <c r="C12" s="288" t="s">
        <v>17</v>
      </c>
      <c r="D12" s="289"/>
      <c r="E12" s="289"/>
      <c r="F12" s="290"/>
      <c r="G12" s="34"/>
      <c r="H12" s="32"/>
      <c r="I12" s="33"/>
      <c r="J12" s="34"/>
      <c r="K12" s="32"/>
      <c r="L12" s="33"/>
      <c r="M12" s="34"/>
      <c r="N12" s="32"/>
      <c r="O12" s="33"/>
      <c r="P12" s="34"/>
      <c r="Q12" s="55"/>
      <c r="R12" s="33"/>
      <c r="S12" s="33"/>
      <c r="T12" s="33"/>
      <c r="U12" s="33"/>
      <c r="V12" s="34"/>
      <c r="W12" s="34"/>
      <c r="X12" s="17"/>
    </row>
    <row r="13" spans="1:31" s="15" customFormat="1" ht="26.25" thickBot="1" x14ac:dyDescent="0.3">
      <c r="A13" s="35"/>
      <c r="B13" s="32"/>
      <c r="C13" s="20" t="s">
        <v>14</v>
      </c>
      <c r="D13" s="21" t="s">
        <v>3</v>
      </c>
      <c r="E13" s="22" t="s">
        <v>15</v>
      </c>
      <c r="F13" s="44" t="s">
        <v>16</v>
      </c>
      <c r="G13" s="34"/>
      <c r="H13" s="32"/>
      <c r="I13" s="33"/>
      <c r="J13" s="269" t="s">
        <v>165</v>
      </c>
      <c r="K13" s="32"/>
      <c r="L13" s="33"/>
      <c r="M13" s="34"/>
      <c r="N13" s="32"/>
      <c r="O13" s="33"/>
      <c r="P13" s="34"/>
      <c r="Q13" s="33"/>
      <c r="R13" s="33"/>
      <c r="S13" s="33"/>
      <c r="T13" s="33"/>
      <c r="U13" s="33"/>
      <c r="V13" s="34"/>
      <c r="W13" s="34"/>
      <c r="X13" s="17"/>
    </row>
    <row r="14" spans="1:31" s="15" customFormat="1" ht="18.75" customHeight="1" x14ac:dyDescent="0.3">
      <c r="A14" s="35"/>
      <c r="B14" s="32"/>
      <c r="C14" s="24" t="s">
        <v>46</v>
      </c>
      <c r="D14" s="25">
        <v>40</v>
      </c>
      <c r="E14" s="40">
        <v>1500</v>
      </c>
      <c r="F14" s="26">
        <v>250</v>
      </c>
      <c r="G14" s="34"/>
      <c r="H14" s="32"/>
      <c r="I14" s="33"/>
      <c r="J14" s="34"/>
      <c r="K14" s="32"/>
      <c r="L14" s="33"/>
      <c r="M14" s="34"/>
      <c r="N14" s="32"/>
      <c r="O14" s="33"/>
      <c r="P14" s="34"/>
      <c r="Q14" s="33"/>
      <c r="R14" s="33"/>
      <c r="S14" s="33"/>
      <c r="T14" s="33"/>
      <c r="U14" s="33"/>
      <c r="V14" s="34"/>
      <c r="W14" s="34"/>
      <c r="X14" s="17"/>
    </row>
    <row r="15" spans="1:31" s="12" customFormat="1" ht="18.75" customHeight="1" x14ac:dyDescent="0.3">
      <c r="A15" s="35"/>
      <c r="B15" s="32"/>
      <c r="C15" s="27" t="s">
        <v>47</v>
      </c>
      <c r="D15" s="23">
        <v>30</v>
      </c>
      <c r="E15" s="41">
        <v>750</v>
      </c>
      <c r="F15" s="28">
        <v>187.5</v>
      </c>
      <c r="G15" s="34"/>
      <c r="H15" s="32"/>
      <c r="I15" s="33"/>
      <c r="J15" s="34"/>
      <c r="K15" s="32"/>
      <c r="L15" s="33"/>
      <c r="M15" s="34"/>
      <c r="N15" s="32"/>
      <c r="O15" s="33"/>
      <c r="P15" s="34"/>
      <c r="Q15" s="33"/>
      <c r="R15" s="33"/>
      <c r="S15" s="33"/>
      <c r="T15" s="33"/>
      <c r="U15" s="33"/>
      <c r="V15" s="34"/>
      <c r="W15" s="34"/>
      <c r="X15" s="17"/>
    </row>
    <row r="16" spans="1:31" s="12" customFormat="1" ht="18.75" customHeight="1" x14ac:dyDescent="0.3">
      <c r="A16" s="35"/>
      <c r="B16" s="32"/>
      <c r="C16" s="27" t="s">
        <v>48</v>
      </c>
      <c r="D16" s="23">
        <v>20</v>
      </c>
      <c r="E16" s="41">
        <v>500</v>
      </c>
      <c r="F16" s="28">
        <v>125</v>
      </c>
      <c r="G16" s="34"/>
      <c r="H16" s="32" t="s">
        <v>168</v>
      </c>
      <c r="I16" s="33"/>
      <c r="J16" s="34"/>
      <c r="K16" s="32"/>
      <c r="L16" s="33"/>
      <c r="M16" s="34"/>
      <c r="N16" s="32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thickBot="1" x14ac:dyDescent="0.35">
      <c r="A17" s="35"/>
      <c r="B17" s="32"/>
      <c r="C17" s="29" t="s">
        <v>49</v>
      </c>
      <c r="D17" s="30">
        <v>10</v>
      </c>
      <c r="E17" s="42">
        <v>250</v>
      </c>
      <c r="F17" s="31">
        <v>62.5</v>
      </c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4.45" x14ac:dyDescent="0.3">
      <c r="A18" s="35"/>
      <c r="B18" s="32"/>
      <c r="F18" s="47"/>
      <c r="G18" s="34"/>
      <c r="H18" s="32"/>
      <c r="I18" s="33"/>
      <c r="J18" s="34"/>
      <c r="K18" s="32"/>
      <c r="L18" s="33"/>
      <c r="M18" s="34"/>
      <c r="N18" s="32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2" customFormat="1" ht="14.45" x14ac:dyDescent="0.3">
      <c r="A19" s="35"/>
      <c r="B19" s="32"/>
      <c r="C19" s="33"/>
      <c r="D19" s="34"/>
      <c r="E19" s="32"/>
      <c r="F19" s="33"/>
      <c r="G19" s="34"/>
      <c r="H19" s="32"/>
      <c r="I19" s="33"/>
      <c r="J19" s="34"/>
      <c r="K19" s="32"/>
      <c r="L19" s="33"/>
      <c r="M19" s="34"/>
      <c r="N19" s="32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x14ac:dyDescent="0.25">
      <c r="A20" s="35"/>
      <c r="B20" s="32"/>
      <c r="C20" s="33"/>
      <c r="D20" s="34"/>
      <c r="E20" s="32"/>
      <c r="F20" s="33"/>
      <c r="G20" s="34"/>
      <c r="H20" s="32"/>
      <c r="I20" s="33"/>
      <c r="J20" s="34"/>
      <c r="K20" s="32"/>
      <c r="L20" s="33"/>
      <c r="M20" s="34"/>
      <c r="N20" s="32"/>
      <c r="O20" s="33"/>
      <c r="P20" s="34"/>
      <c r="Q20" s="33"/>
      <c r="R20" s="33"/>
      <c r="S20" s="33"/>
      <c r="T20" s="33"/>
      <c r="U20" s="33"/>
      <c r="V20" s="34"/>
      <c r="W20" s="34"/>
      <c r="X20" s="17"/>
    </row>
  </sheetData>
  <sheetProtection selectLockedCells="1"/>
  <sortState ref="A5:W10">
    <sortCondition descending="1" ref="R5:R10"/>
  </sortState>
  <mergeCells count="4">
    <mergeCell ref="A1:W1"/>
    <mergeCell ref="E2:W2"/>
    <mergeCell ref="A3:W3"/>
    <mergeCell ref="C12:F12"/>
  </mergeCells>
  <printOptions horizontalCentered="1"/>
  <pageMargins left="0.25" right="0.25" top="0.75" bottom="0.75" header="0.3" footer="0.3"/>
  <pageSetup paperSize="5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topLeftCell="A4" zoomScale="75" zoomScaleNormal="75" workbookViewId="0">
      <selection activeCell="I11" sqref="I11"/>
    </sheetView>
  </sheetViews>
  <sheetFormatPr defaultRowHeight="15" x14ac:dyDescent="0.25"/>
  <cols>
    <col min="1" max="1" width="23.42578125" style="10" customWidth="1"/>
    <col min="2" max="2" width="6.7109375" style="39" customWidth="1"/>
    <col min="3" max="3" width="7.5703125" customWidth="1"/>
    <col min="4" max="4" width="12" bestFit="1" customWidth="1"/>
    <col min="5" max="5" width="8.28515625" style="43" customWidth="1"/>
    <col min="6" max="6" width="10.28515625" customWidth="1"/>
    <col min="7" max="7" width="12" bestFit="1" customWidth="1"/>
    <col min="8" max="8" width="6.140625" style="43" customWidth="1"/>
    <col min="9" max="9" width="7.5703125" customWidth="1"/>
    <col min="10" max="10" width="12.140625" customWidth="1"/>
    <col min="11" max="11" width="6.140625" style="39" customWidth="1"/>
    <col min="12" max="12" width="7.5703125" customWidth="1"/>
    <col min="13" max="13" width="12" bestFit="1" customWidth="1"/>
    <col min="14" max="14" width="6.14062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84" t="s">
        <v>24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7</v>
      </c>
      <c r="D4" s="71" t="s">
        <v>13</v>
      </c>
      <c r="E4" s="98">
        <v>2</v>
      </c>
      <c r="F4" s="98" t="s">
        <v>7</v>
      </c>
      <c r="G4" s="98" t="s">
        <v>13</v>
      </c>
      <c r="H4" s="98">
        <v>3</v>
      </c>
      <c r="I4" s="98" t="s">
        <v>7</v>
      </c>
      <c r="J4" s="98" t="s">
        <v>13</v>
      </c>
      <c r="K4" s="98">
        <v>4</v>
      </c>
      <c r="L4" s="98" t="s">
        <v>7</v>
      </c>
      <c r="M4" s="98" t="s">
        <v>13</v>
      </c>
      <c r="N4" s="98">
        <v>5</v>
      </c>
      <c r="O4" s="98" t="s">
        <v>7</v>
      </c>
      <c r="P4" s="98" t="s">
        <v>13</v>
      </c>
      <c r="Q4" s="73" t="s">
        <v>18</v>
      </c>
      <c r="R4" s="99" t="s">
        <v>8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ht="38.25" customHeight="1" x14ac:dyDescent="0.3">
      <c r="A5" s="131" t="s">
        <v>137</v>
      </c>
      <c r="B5" s="229">
        <v>40</v>
      </c>
      <c r="C5" s="133">
        <v>12.54</v>
      </c>
      <c r="D5" s="134">
        <v>1500</v>
      </c>
      <c r="E5" s="229">
        <v>40</v>
      </c>
      <c r="F5" s="133">
        <v>12.61</v>
      </c>
      <c r="G5" s="119">
        <v>1500</v>
      </c>
      <c r="H5" s="229"/>
      <c r="I5" s="133"/>
      <c r="J5" s="119"/>
      <c r="K5" s="229"/>
      <c r="L5" s="133"/>
      <c r="M5" s="119"/>
      <c r="N5" s="229"/>
      <c r="O5" s="133"/>
      <c r="P5" s="119"/>
      <c r="Q5" s="112">
        <f t="shared" ref="Q5:Q16" si="0">B5+E5+H5+K5+N5</f>
        <v>80</v>
      </c>
      <c r="R5" s="113">
        <f t="shared" ref="R5:R16" si="1">C5+F5+I5+L5+O5</f>
        <v>25.15</v>
      </c>
      <c r="S5" s="114">
        <f t="shared" ref="S5:S16" si="2">IF(C5&gt;1,1,0)+IF(F5&gt;1,1,0)+IF(I5&gt;1,1,0)+IF(L5&gt;1,1,0)+IF(O5&gt;1,1,0)</f>
        <v>2</v>
      </c>
      <c r="T5" s="105"/>
      <c r="U5" s="120"/>
      <c r="V5" s="231">
        <f t="shared" ref="V5:V16" si="3">Q5+T5</f>
        <v>80</v>
      </c>
      <c r="W5" s="115">
        <f t="shared" ref="W5:W16" si="4">D5+G5+J5+M5+P5+U5</f>
        <v>3000</v>
      </c>
      <c r="X5" s="5"/>
      <c r="Y5" s="5"/>
      <c r="Z5" s="5"/>
      <c r="AA5" s="5"/>
      <c r="AB5" s="5"/>
      <c r="AC5" s="5"/>
    </row>
    <row r="6" spans="1:31" s="13" customFormat="1" ht="38.25" customHeight="1" x14ac:dyDescent="0.3">
      <c r="A6" s="131" t="s">
        <v>86</v>
      </c>
      <c r="B6" s="229"/>
      <c r="C6" s="135">
        <v>12.78</v>
      </c>
      <c r="D6" s="117"/>
      <c r="E6" s="229"/>
      <c r="F6" s="135">
        <v>12.8</v>
      </c>
      <c r="G6" s="117"/>
      <c r="H6" s="229"/>
      <c r="I6" s="135"/>
      <c r="J6" s="117"/>
      <c r="K6" s="229"/>
      <c r="L6" s="135"/>
      <c r="M6" s="117"/>
      <c r="N6" s="229"/>
      <c r="O6" s="135"/>
      <c r="P6" s="117"/>
      <c r="Q6" s="112">
        <f t="shared" si="0"/>
        <v>0</v>
      </c>
      <c r="R6" s="113">
        <f t="shared" si="1"/>
        <v>25.58</v>
      </c>
      <c r="S6" s="114">
        <f t="shared" si="2"/>
        <v>2</v>
      </c>
      <c r="T6" s="105"/>
      <c r="U6" s="120"/>
      <c r="V6" s="231">
        <f t="shared" si="3"/>
        <v>0</v>
      </c>
      <c r="W6" s="115">
        <f t="shared" si="4"/>
        <v>0</v>
      </c>
      <c r="X6" s="5"/>
      <c r="Y6" s="5"/>
      <c r="Z6" s="5"/>
      <c r="AA6" s="5"/>
      <c r="AB6" s="5"/>
      <c r="AC6" s="5"/>
      <c r="AD6"/>
      <c r="AE6"/>
    </row>
    <row r="7" spans="1:31" ht="38.25" customHeight="1" x14ac:dyDescent="0.3">
      <c r="A7" s="131" t="s">
        <v>84</v>
      </c>
      <c r="B7" s="229"/>
      <c r="C7" s="133">
        <v>13.08</v>
      </c>
      <c r="D7" s="119"/>
      <c r="E7" s="229"/>
      <c r="F7" s="133">
        <v>12.83</v>
      </c>
      <c r="G7" s="119"/>
      <c r="H7" s="229"/>
      <c r="I7" s="133"/>
      <c r="J7" s="119"/>
      <c r="K7" s="229"/>
      <c r="L7" s="133"/>
      <c r="M7" s="119"/>
      <c r="N7" s="229"/>
      <c r="O7" s="133"/>
      <c r="P7" s="119"/>
      <c r="Q7" s="112">
        <f t="shared" si="0"/>
        <v>0</v>
      </c>
      <c r="R7" s="113">
        <f t="shared" si="1"/>
        <v>25.91</v>
      </c>
      <c r="S7" s="114">
        <f t="shared" si="2"/>
        <v>2</v>
      </c>
      <c r="T7" s="105"/>
      <c r="U7" s="120"/>
      <c r="V7" s="231">
        <f t="shared" si="3"/>
        <v>0</v>
      </c>
      <c r="W7" s="115">
        <f t="shared" si="4"/>
        <v>0</v>
      </c>
      <c r="X7" s="8"/>
      <c r="Y7" s="8"/>
      <c r="Z7" s="8"/>
      <c r="AA7" s="8"/>
      <c r="AB7" s="8"/>
      <c r="AC7" s="8"/>
      <c r="AD7" s="9"/>
    </row>
    <row r="8" spans="1:31" ht="38.25" customHeight="1" x14ac:dyDescent="0.3">
      <c r="A8" s="131" t="s">
        <v>83</v>
      </c>
      <c r="B8" s="229"/>
      <c r="C8" s="133">
        <v>18.46</v>
      </c>
      <c r="D8" s="119"/>
      <c r="E8" s="229"/>
      <c r="F8" s="133">
        <v>13.14</v>
      </c>
      <c r="G8" s="119"/>
      <c r="H8" s="229"/>
      <c r="I8" s="133"/>
      <c r="J8" s="119"/>
      <c r="K8" s="229"/>
      <c r="L8" s="133"/>
      <c r="M8" s="137"/>
      <c r="N8" s="229"/>
      <c r="O8" s="133"/>
      <c r="P8" s="119"/>
      <c r="Q8" s="112">
        <f t="shared" si="0"/>
        <v>0</v>
      </c>
      <c r="R8" s="113">
        <f t="shared" si="1"/>
        <v>31.6</v>
      </c>
      <c r="S8" s="114">
        <f t="shared" si="2"/>
        <v>2</v>
      </c>
      <c r="T8" s="105"/>
      <c r="U8" s="120"/>
      <c r="V8" s="231">
        <f t="shared" si="3"/>
        <v>0</v>
      </c>
      <c r="W8" s="115">
        <f t="shared" si="4"/>
        <v>0</v>
      </c>
      <c r="X8" s="5"/>
      <c r="Y8" s="5"/>
      <c r="Z8" s="5"/>
      <c r="AA8" s="5"/>
      <c r="AB8" s="5"/>
      <c r="AC8" s="5"/>
    </row>
    <row r="9" spans="1:31" ht="38.25" customHeight="1" x14ac:dyDescent="0.3">
      <c r="A9" s="131" t="s">
        <v>82</v>
      </c>
      <c r="B9" s="229"/>
      <c r="C9" s="133">
        <v>17.809999999999999</v>
      </c>
      <c r="D9" s="119"/>
      <c r="E9" s="229">
        <v>5</v>
      </c>
      <c r="F9" s="133">
        <v>12.79</v>
      </c>
      <c r="G9" s="119">
        <v>125</v>
      </c>
      <c r="H9" s="229"/>
      <c r="I9" s="133"/>
      <c r="J9" s="119"/>
      <c r="K9" s="229"/>
      <c r="L9" s="133"/>
      <c r="M9" s="119"/>
      <c r="N9" s="229"/>
      <c r="O9" s="133"/>
      <c r="P9" s="119"/>
      <c r="Q9" s="112">
        <f t="shared" si="0"/>
        <v>5</v>
      </c>
      <c r="R9" s="113">
        <f t="shared" si="1"/>
        <v>30.599999999999998</v>
      </c>
      <c r="S9" s="114">
        <f t="shared" si="2"/>
        <v>2</v>
      </c>
      <c r="T9" s="105"/>
      <c r="U9" s="120"/>
      <c r="V9" s="231">
        <f t="shared" si="3"/>
        <v>5</v>
      </c>
      <c r="W9" s="115">
        <f t="shared" si="4"/>
        <v>125</v>
      </c>
      <c r="X9" s="5"/>
      <c r="Y9" s="5"/>
      <c r="Z9" s="5"/>
      <c r="AA9" s="5"/>
      <c r="AB9" s="5"/>
      <c r="AC9" s="5"/>
    </row>
    <row r="10" spans="1:31" ht="38.25" customHeight="1" x14ac:dyDescent="0.3">
      <c r="A10" s="131" t="s">
        <v>138</v>
      </c>
      <c r="B10" s="229"/>
      <c r="C10" s="133">
        <v>13.18</v>
      </c>
      <c r="D10" s="119"/>
      <c r="E10" s="229"/>
      <c r="F10" s="133">
        <v>18.239999999999998</v>
      </c>
      <c r="G10" s="119"/>
      <c r="H10" s="229"/>
      <c r="I10" s="133"/>
      <c r="J10" s="119"/>
      <c r="K10" s="229"/>
      <c r="L10" s="133"/>
      <c r="M10" s="119"/>
      <c r="N10" s="229"/>
      <c r="O10" s="133"/>
      <c r="P10" s="119"/>
      <c r="Q10" s="112">
        <f t="shared" si="0"/>
        <v>0</v>
      </c>
      <c r="R10" s="113">
        <f t="shared" si="1"/>
        <v>31.419999999999998</v>
      </c>
      <c r="S10" s="114">
        <f t="shared" si="2"/>
        <v>2</v>
      </c>
      <c r="T10" s="105"/>
      <c r="U10" s="120"/>
      <c r="V10" s="231">
        <f t="shared" si="3"/>
        <v>0</v>
      </c>
      <c r="W10" s="115">
        <f t="shared" si="4"/>
        <v>0</v>
      </c>
      <c r="X10" s="5"/>
      <c r="Y10" s="5"/>
      <c r="Z10" s="5"/>
      <c r="AA10" s="5"/>
      <c r="AB10" s="5"/>
      <c r="AC10" s="5"/>
    </row>
    <row r="11" spans="1:31" ht="38.25" customHeight="1" x14ac:dyDescent="0.3">
      <c r="A11" s="131" t="s">
        <v>89</v>
      </c>
      <c r="B11" s="229"/>
      <c r="C11" s="133">
        <v>17.75</v>
      </c>
      <c r="D11" s="119"/>
      <c r="E11" s="229"/>
      <c r="F11" s="133">
        <v>12.83</v>
      </c>
      <c r="G11" s="119"/>
      <c r="H11" s="229"/>
      <c r="I11" s="133"/>
      <c r="J11" s="119"/>
      <c r="K11" s="229"/>
      <c r="L11" s="133"/>
      <c r="M11" s="119"/>
      <c r="N11" s="229"/>
      <c r="O11" s="133"/>
      <c r="P11" s="119"/>
      <c r="Q11" s="112">
        <f t="shared" si="0"/>
        <v>0</v>
      </c>
      <c r="R11" s="113">
        <f t="shared" si="1"/>
        <v>30.58</v>
      </c>
      <c r="S11" s="114">
        <f t="shared" si="2"/>
        <v>2</v>
      </c>
      <c r="T11" s="105"/>
      <c r="U11" s="120"/>
      <c r="V11" s="231">
        <f t="shared" si="3"/>
        <v>0</v>
      </c>
      <c r="W11" s="115">
        <f t="shared" si="4"/>
        <v>0</v>
      </c>
      <c r="X11" s="5"/>
      <c r="Y11" s="5"/>
      <c r="Z11" s="5"/>
      <c r="AA11" s="5"/>
      <c r="AB11" s="5"/>
      <c r="AC11" s="5"/>
    </row>
    <row r="12" spans="1:31" ht="38.25" customHeight="1" x14ac:dyDescent="0.3">
      <c r="A12" s="131" t="s">
        <v>85</v>
      </c>
      <c r="B12" s="229">
        <v>20</v>
      </c>
      <c r="C12" s="135">
        <v>12.73</v>
      </c>
      <c r="D12" s="136">
        <v>500</v>
      </c>
      <c r="E12" s="229"/>
      <c r="F12" s="135">
        <v>12.9</v>
      </c>
      <c r="G12" s="117"/>
      <c r="H12" s="229"/>
      <c r="I12" s="135"/>
      <c r="J12" s="117"/>
      <c r="K12" s="229"/>
      <c r="L12" s="135"/>
      <c r="M12" s="117"/>
      <c r="N12" s="229"/>
      <c r="O12" s="135"/>
      <c r="P12" s="117"/>
      <c r="Q12" s="112">
        <f t="shared" si="0"/>
        <v>20</v>
      </c>
      <c r="R12" s="113">
        <f t="shared" si="1"/>
        <v>25.630000000000003</v>
      </c>
      <c r="S12" s="114">
        <f t="shared" si="2"/>
        <v>2</v>
      </c>
      <c r="T12" s="105"/>
      <c r="U12" s="120"/>
      <c r="V12" s="231">
        <f t="shared" si="3"/>
        <v>20</v>
      </c>
      <c r="W12" s="115">
        <f t="shared" si="4"/>
        <v>500</v>
      </c>
      <c r="X12" s="14"/>
      <c r="Y12" s="14"/>
      <c r="Z12" s="14"/>
      <c r="AA12" s="14"/>
      <c r="AB12" s="14"/>
      <c r="AC12" s="14"/>
      <c r="AD12" s="14"/>
      <c r="AE12" s="13"/>
    </row>
    <row r="13" spans="1:31" ht="38.25" customHeight="1" x14ac:dyDescent="0.3">
      <c r="A13" s="131" t="s">
        <v>139</v>
      </c>
      <c r="B13" s="229">
        <v>30</v>
      </c>
      <c r="C13" s="133">
        <v>12.64</v>
      </c>
      <c r="D13" s="134">
        <v>750</v>
      </c>
      <c r="E13" s="229">
        <v>30</v>
      </c>
      <c r="F13" s="133">
        <v>12.65</v>
      </c>
      <c r="G13" s="119">
        <v>750</v>
      </c>
      <c r="H13" s="229"/>
      <c r="I13" s="133"/>
      <c r="J13" s="119"/>
      <c r="K13" s="229"/>
      <c r="L13" s="133"/>
      <c r="M13" s="119"/>
      <c r="N13" s="229"/>
      <c r="O13" s="133"/>
      <c r="P13" s="119"/>
      <c r="Q13" s="112">
        <f t="shared" si="0"/>
        <v>60</v>
      </c>
      <c r="R13" s="113">
        <f t="shared" si="1"/>
        <v>25.29</v>
      </c>
      <c r="S13" s="114">
        <f t="shared" si="2"/>
        <v>2</v>
      </c>
      <c r="T13" s="105"/>
      <c r="U13" s="120"/>
      <c r="V13" s="231">
        <f t="shared" si="3"/>
        <v>60</v>
      </c>
      <c r="W13" s="115">
        <f t="shared" si="4"/>
        <v>1500</v>
      </c>
      <c r="X13" s="5"/>
      <c r="Y13" s="5"/>
      <c r="Z13" s="5"/>
      <c r="AA13" s="5"/>
      <c r="AB13" s="5"/>
      <c r="AC13" s="5"/>
    </row>
    <row r="14" spans="1:31" ht="38.25" customHeight="1" x14ac:dyDescent="0.3">
      <c r="A14" s="131" t="s">
        <v>140</v>
      </c>
      <c r="B14" s="229"/>
      <c r="C14" s="133">
        <v>18.079999999999998</v>
      </c>
      <c r="D14" s="119"/>
      <c r="E14" s="229"/>
      <c r="F14" s="133">
        <v>13</v>
      </c>
      <c r="G14" s="119"/>
      <c r="H14" s="229"/>
      <c r="I14" s="133"/>
      <c r="J14" s="119"/>
      <c r="K14" s="229"/>
      <c r="L14" s="133"/>
      <c r="M14" s="119"/>
      <c r="N14" s="229"/>
      <c r="O14" s="133"/>
      <c r="P14" s="119"/>
      <c r="Q14" s="112">
        <f t="shared" si="0"/>
        <v>0</v>
      </c>
      <c r="R14" s="113">
        <f t="shared" si="1"/>
        <v>31.08</v>
      </c>
      <c r="S14" s="114">
        <f t="shared" si="2"/>
        <v>2</v>
      </c>
      <c r="T14" s="105"/>
      <c r="U14" s="120"/>
      <c r="V14" s="231">
        <f t="shared" si="3"/>
        <v>0</v>
      </c>
      <c r="W14" s="115">
        <f t="shared" si="4"/>
        <v>0</v>
      </c>
      <c r="X14" s="5"/>
      <c r="Y14" s="5"/>
      <c r="Z14" s="5"/>
      <c r="AA14" s="5"/>
      <c r="AB14" s="5"/>
      <c r="AC14" s="5"/>
    </row>
    <row r="15" spans="1:31" ht="38.25" customHeight="1" x14ac:dyDescent="0.3">
      <c r="A15" s="131" t="s">
        <v>141</v>
      </c>
      <c r="B15" s="232">
        <v>10</v>
      </c>
      <c r="C15" s="260">
        <v>12.75</v>
      </c>
      <c r="D15" s="130">
        <v>250</v>
      </c>
      <c r="E15" s="232">
        <v>20</v>
      </c>
      <c r="F15" s="260">
        <v>12.72</v>
      </c>
      <c r="G15" s="130">
        <v>500</v>
      </c>
      <c r="H15" s="232"/>
      <c r="I15" s="260"/>
      <c r="J15" s="130"/>
      <c r="K15" s="232"/>
      <c r="L15" s="260"/>
      <c r="M15" s="130"/>
      <c r="N15" s="232"/>
      <c r="O15" s="260"/>
      <c r="P15" s="130"/>
      <c r="Q15" s="121">
        <f t="shared" si="0"/>
        <v>30</v>
      </c>
      <c r="R15" s="122">
        <f t="shared" si="1"/>
        <v>25.47</v>
      </c>
      <c r="S15" s="123">
        <f t="shared" si="2"/>
        <v>2</v>
      </c>
      <c r="T15" s="107"/>
      <c r="U15" s="126"/>
      <c r="V15" s="234">
        <f t="shared" si="3"/>
        <v>30</v>
      </c>
      <c r="W15" s="124">
        <f t="shared" si="4"/>
        <v>750</v>
      </c>
      <c r="X15" s="5"/>
      <c r="Y15" s="5"/>
      <c r="Z15" s="5"/>
      <c r="AA15" s="5"/>
      <c r="AB15" s="5"/>
      <c r="AC15" s="5"/>
    </row>
    <row r="16" spans="1:31" s="15" customFormat="1" ht="37.5" customHeight="1" x14ac:dyDescent="0.3">
      <c r="A16" s="131" t="s">
        <v>142</v>
      </c>
      <c r="B16" s="232"/>
      <c r="C16" s="138">
        <v>12.99</v>
      </c>
      <c r="D16" s="125"/>
      <c r="E16" s="232">
        <v>5</v>
      </c>
      <c r="F16" s="138">
        <v>12.79</v>
      </c>
      <c r="G16" s="125">
        <v>125</v>
      </c>
      <c r="H16" s="232"/>
      <c r="I16" s="138"/>
      <c r="J16" s="125"/>
      <c r="K16" s="232"/>
      <c r="L16" s="138"/>
      <c r="M16" s="125"/>
      <c r="N16" s="232"/>
      <c r="O16" s="138"/>
      <c r="P16" s="125"/>
      <c r="Q16" s="121">
        <f t="shared" si="0"/>
        <v>5</v>
      </c>
      <c r="R16" s="122">
        <f t="shared" si="1"/>
        <v>25.78</v>
      </c>
      <c r="S16" s="123">
        <f t="shared" si="2"/>
        <v>2</v>
      </c>
      <c r="T16" s="107"/>
      <c r="U16" s="126"/>
      <c r="V16" s="234">
        <f t="shared" si="3"/>
        <v>5</v>
      </c>
      <c r="W16" s="124">
        <f t="shared" si="4"/>
        <v>125</v>
      </c>
      <c r="X16" s="17"/>
    </row>
    <row r="17" spans="1:24" s="15" customFormat="1" ht="15.75" customHeight="1" thickBot="1" x14ac:dyDescent="0.35">
      <c r="A17" s="35"/>
      <c r="B17" s="32"/>
      <c r="G17" s="34"/>
      <c r="H17" s="32"/>
      <c r="I17" s="33"/>
      <c r="J17" s="45"/>
      <c r="K17" s="291"/>
      <c r="L17" s="291"/>
      <c r="M17" s="291"/>
      <c r="N17" s="291"/>
      <c r="O17" s="33"/>
      <c r="P17" s="34"/>
      <c r="Q17" s="55"/>
      <c r="R17" s="33"/>
      <c r="S17" s="33"/>
      <c r="T17" s="33"/>
      <c r="U17" s="33"/>
      <c r="V17" s="34"/>
      <c r="W17" s="34"/>
      <c r="X17" s="17"/>
    </row>
    <row r="18" spans="1:24" s="15" customFormat="1" ht="18" customHeight="1" thickBot="1" x14ac:dyDescent="0.35">
      <c r="A18" s="35"/>
      <c r="B18" s="32"/>
      <c r="C18" s="288" t="s">
        <v>17</v>
      </c>
      <c r="D18" s="289"/>
      <c r="E18" s="289"/>
      <c r="F18" s="290"/>
      <c r="G18" s="34"/>
      <c r="H18" s="32"/>
      <c r="I18" s="33"/>
      <c r="J18" s="45"/>
      <c r="K18" s="291"/>
      <c r="L18" s="291"/>
      <c r="M18" s="291"/>
      <c r="N18" s="291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5" customFormat="1" ht="25.5" customHeight="1" thickBot="1" x14ac:dyDescent="0.35">
      <c r="A19" s="35"/>
      <c r="B19" s="32"/>
      <c r="C19" s="20" t="s">
        <v>14</v>
      </c>
      <c r="D19" s="21" t="s">
        <v>3</v>
      </c>
      <c r="E19" s="22" t="s">
        <v>15</v>
      </c>
      <c r="F19" s="44" t="s">
        <v>16</v>
      </c>
      <c r="G19" s="34"/>
      <c r="H19" s="32"/>
      <c r="I19" s="33"/>
      <c r="J19" s="45"/>
      <c r="K19" s="291"/>
      <c r="L19" s="291"/>
      <c r="M19" s="291"/>
      <c r="N19" s="291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18.75" customHeight="1" x14ac:dyDescent="0.3">
      <c r="A20" s="35"/>
      <c r="B20" s="32"/>
      <c r="C20" s="24" t="s">
        <v>46</v>
      </c>
      <c r="D20" s="25">
        <v>40</v>
      </c>
      <c r="E20" s="40">
        <v>1500</v>
      </c>
      <c r="F20" s="26">
        <v>250</v>
      </c>
      <c r="G20" s="34"/>
      <c r="H20" s="32"/>
      <c r="I20" s="33"/>
      <c r="J20" s="45"/>
      <c r="K20" s="291"/>
      <c r="L20" s="291"/>
      <c r="M20" s="291"/>
      <c r="N20" s="291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8.75" customHeight="1" x14ac:dyDescent="0.25">
      <c r="A21" s="35"/>
      <c r="B21" s="32"/>
      <c r="C21" s="27" t="s">
        <v>47</v>
      </c>
      <c r="D21" s="23">
        <v>30</v>
      </c>
      <c r="E21" s="41">
        <v>750</v>
      </c>
      <c r="F21" s="28">
        <v>187.5</v>
      </c>
      <c r="G21" s="34"/>
      <c r="H21" s="32"/>
      <c r="I21" s="33"/>
      <c r="J21" s="45"/>
      <c r="K21" s="291"/>
      <c r="L21" s="291"/>
      <c r="M21" s="291"/>
      <c r="N21" s="291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ht="18.75" customHeight="1" x14ac:dyDescent="0.25">
      <c r="A22" s="35"/>
      <c r="B22" s="32"/>
      <c r="C22" s="27" t="s">
        <v>48</v>
      </c>
      <c r="D22" s="23">
        <v>20</v>
      </c>
      <c r="E22" s="41">
        <v>500</v>
      </c>
      <c r="F22" s="28">
        <v>125</v>
      </c>
      <c r="G22" s="34"/>
      <c r="H22" s="32"/>
      <c r="I22" s="33"/>
      <c r="J22" s="45"/>
      <c r="K22" s="291"/>
      <c r="L22" s="291"/>
      <c r="M22" s="291"/>
      <c r="N22" s="291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ht="15.75" thickBot="1" x14ac:dyDescent="0.3">
      <c r="A23" s="35"/>
      <c r="B23" s="32"/>
      <c r="C23" s="29" t="s">
        <v>49</v>
      </c>
      <c r="D23" s="30">
        <v>10</v>
      </c>
      <c r="E23" s="42">
        <v>250</v>
      </c>
      <c r="F23" s="31">
        <v>62.5</v>
      </c>
      <c r="G23" s="34"/>
      <c r="H23" s="32"/>
      <c r="I23" s="33"/>
      <c r="J23" s="45"/>
      <c r="K23" s="291"/>
      <c r="L23" s="291"/>
      <c r="M23" s="291"/>
      <c r="N23" s="291"/>
      <c r="O23" s="33"/>
      <c r="P23" s="34"/>
      <c r="Q23" s="33"/>
      <c r="R23" s="33"/>
      <c r="S23" s="33"/>
      <c r="T23" s="33"/>
      <c r="U23" s="33"/>
      <c r="V23" s="34"/>
      <c r="W23" s="34"/>
      <c r="X23" s="17"/>
    </row>
    <row r="24" spans="1:24" s="12" customFormat="1" x14ac:dyDescent="0.25">
      <c r="A24" s="35"/>
      <c r="B24" s="32"/>
      <c r="C24" s="33"/>
      <c r="D24" s="34"/>
      <c r="E24" s="32"/>
      <c r="F24" s="33"/>
      <c r="G24" s="34"/>
      <c r="H24" s="32"/>
      <c r="I24" s="33"/>
      <c r="J24" s="45"/>
      <c r="K24" s="291"/>
      <c r="L24" s="291"/>
      <c r="M24" s="291"/>
      <c r="N24" s="291"/>
      <c r="O24" s="33"/>
      <c r="P24" s="34"/>
      <c r="Q24" s="33"/>
      <c r="R24" s="33"/>
      <c r="S24" s="33"/>
      <c r="T24" s="33"/>
      <c r="U24" s="33"/>
      <c r="V24" s="34"/>
      <c r="W24" s="34"/>
      <c r="X24" s="17"/>
    </row>
    <row r="25" spans="1:24" s="12" customFormat="1" x14ac:dyDescent="0.25">
      <c r="A25" s="35"/>
      <c r="B25" s="32"/>
      <c r="C25" s="33"/>
      <c r="D25" s="34"/>
      <c r="E25" s="32"/>
      <c r="F25" s="33"/>
      <c r="G25" s="34"/>
      <c r="H25" s="32"/>
      <c r="I25" s="33"/>
      <c r="J25" s="45"/>
      <c r="K25" s="291"/>
      <c r="L25" s="291"/>
      <c r="M25" s="291"/>
      <c r="N25" s="291"/>
      <c r="O25" s="33"/>
      <c r="P25" s="34"/>
      <c r="Q25" s="33"/>
      <c r="R25" s="33"/>
      <c r="S25" s="33"/>
      <c r="T25" s="33"/>
      <c r="U25" s="33"/>
      <c r="V25" s="34"/>
      <c r="W25" s="34"/>
      <c r="X25" s="17"/>
    </row>
    <row r="26" spans="1:24" x14ac:dyDescent="0.25">
      <c r="J26" s="45"/>
      <c r="K26" s="291"/>
      <c r="L26" s="291"/>
      <c r="M26" s="291"/>
      <c r="N26" s="291"/>
    </row>
    <row r="27" spans="1:24" x14ac:dyDescent="0.25">
      <c r="J27" s="45"/>
      <c r="K27" s="291"/>
      <c r="L27" s="291"/>
      <c r="M27" s="291"/>
      <c r="N27" s="291"/>
    </row>
  </sheetData>
  <sheetProtection selectLockedCells="1"/>
  <sortState ref="A5:W15">
    <sortCondition descending="1" ref="V5:V15"/>
  </sortState>
  <mergeCells count="15">
    <mergeCell ref="K18:N18"/>
    <mergeCell ref="A1:W1"/>
    <mergeCell ref="E2:W2"/>
    <mergeCell ref="A3:W3"/>
    <mergeCell ref="C18:F18"/>
    <mergeCell ref="K17:N17"/>
    <mergeCell ref="K25:N25"/>
    <mergeCell ref="K26:N26"/>
    <mergeCell ref="K27:N27"/>
    <mergeCell ref="K19:N19"/>
    <mergeCell ref="K20:N20"/>
    <mergeCell ref="K21:N21"/>
    <mergeCell ref="K22:N22"/>
    <mergeCell ref="K23:N23"/>
    <mergeCell ref="K24:N24"/>
  </mergeCells>
  <printOptions horizontalCentered="1"/>
  <pageMargins left="0.25" right="0.25" top="0.75" bottom="0.75" header="0.3" footer="0.3"/>
  <pageSetup paperSize="5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zoomScale="75" zoomScaleNormal="75" workbookViewId="0">
      <selection activeCell="T14" sqref="T14"/>
    </sheetView>
  </sheetViews>
  <sheetFormatPr defaultRowHeight="15" x14ac:dyDescent="0.25"/>
  <cols>
    <col min="1" max="1" width="18.42578125" style="10" customWidth="1"/>
    <col min="2" max="2" width="6.140625" style="39" customWidth="1"/>
    <col min="3" max="3" width="8.85546875" customWidth="1"/>
    <col min="4" max="4" width="11.42578125" customWidth="1"/>
    <col min="5" max="5" width="8.140625" style="43" customWidth="1"/>
    <col min="6" max="6" width="9.42578125" customWidth="1"/>
    <col min="7" max="7" width="9.85546875" customWidth="1"/>
    <col min="8" max="8" width="6.28515625" style="43" customWidth="1"/>
    <col min="9" max="9" width="7.5703125" customWidth="1"/>
    <col min="10" max="10" width="12" bestFit="1" customWidth="1"/>
    <col min="11" max="11" width="6.140625" style="39" customWidth="1"/>
    <col min="12" max="12" width="7.5703125" customWidth="1"/>
    <col min="13" max="13" width="11.85546875" customWidth="1"/>
    <col min="14" max="14" width="6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84" t="s">
        <v>25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7</v>
      </c>
      <c r="D4" s="71" t="s">
        <v>13</v>
      </c>
      <c r="E4" s="98">
        <v>2</v>
      </c>
      <c r="F4" s="98" t="s">
        <v>7</v>
      </c>
      <c r="G4" s="98" t="s">
        <v>13</v>
      </c>
      <c r="H4" s="98">
        <v>3</v>
      </c>
      <c r="I4" s="98" t="s">
        <v>7</v>
      </c>
      <c r="J4" s="98" t="s">
        <v>13</v>
      </c>
      <c r="K4" s="98">
        <v>4</v>
      </c>
      <c r="L4" s="98" t="s">
        <v>7</v>
      </c>
      <c r="M4" s="98" t="s">
        <v>13</v>
      </c>
      <c r="N4" s="98">
        <v>5</v>
      </c>
      <c r="O4" s="98" t="s">
        <v>7</v>
      </c>
      <c r="P4" s="98" t="s">
        <v>13</v>
      </c>
      <c r="Q4" s="73" t="s">
        <v>18</v>
      </c>
      <c r="R4" s="99" t="s">
        <v>8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s="13" customFormat="1" ht="60" customHeight="1" x14ac:dyDescent="0.3">
      <c r="A5" s="131" t="s">
        <v>88</v>
      </c>
      <c r="B5" s="229">
        <v>10</v>
      </c>
      <c r="C5" s="133">
        <v>13.89</v>
      </c>
      <c r="D5" s="119">
        <v>62.5</v>
      </c>
      <c r="E5" s="229">
        <v>30</v>
      </c>
      <c r="F5" s="133">
        <v>13.13</v>
      </c>
      <c r="G5" s="119">
        <v>187.5</v>
      </c>
      <c r="H5" s="229"/>
      <c r="I5" s="133"/>
      <c r="J5" s="119"/>
      <c r="K5" s="229"/>
      <c r="L5" s="133"/>
      <c r="M5" s="119"/>
      <c r="N5" s="229"/>
      <c r="O5" s="133"/>
      <c r="P5" s="119"/>
      <c r="Q5" s="112">
        <f t="shared" ref="Q5:R10" si="0">B5+E5+H5+K5+N5</f>
        <v>40</v>
      </c>
      <c r="R5" s="113">
        <f t="shared" si="0"/>
        <v>27.020000000000003</v>
      </c>
      <c r="S5" s="114">
        <f t="shared" ref="S5:S10" si="1">IF(C5&gt;1,1,0)+IF(F5&gt;1,1,0)+IF(I5&gt;1,1,0)+IF(L5&gt;1,1,0)+IF(O5&gt;1,1,0)</f>
        <v>2</v>
      </c>
      <c r="T5" s="105"/>
      <c r="U5" s="120"/>
      <c r="V5" s="231">
        <f t="shared" ref="V5:V10" si="2">Q5+T5</f>
        <v>40</v>
      </c>
      <c r="W5" s="115">
        <f t="shared" ref="W5:W10" si="3">D5+G5+J5+M5+P5+U5</f>
        <v>250</v>
      </c>
      <c r="X5" s="8"/>
      <c r="Y5" s="8"/>
      <c r="Z5" s="8"/>
      <c r="AA5" s="8"/>
      <c r="AB5" s="8"/>
      <c r="AC5" s="8"/>
      <c r="AD5" s="9"/>
      <c r="AE5"/>
    </row>
    <row r="6" spans="1:31" ht="60" customHeight="1" x14ac:dyDescent="0.3">
      <c r="A6" s="131" t="s">
        <v>87</v>
      </c>
      <c r="B6" s="229">
        <v>40</v>
      </c>
      <c r="C6" s="133">
        <v>12.89</v>
      </c>
      <c r="D6" s="119">
        <v>250</v>
      </c>
      <c r="E6" s="229">
        <v>20</v>
      </c>
      <c r="F6" s="133">
        <v>13.14</v>
      </c>
      <c r="G6" s="119">
        <v>125</v>
      </c>
      <c r="H6" s="229"/>
      <c r="I6" s="133"/>
      <c r="J6" s="119"/>
      <c r="K6" s="229"/>
      <c r="L6" s="133"/>
      <c r="M6" s="119"/>
      <c r="N6" s="229"/>
      <c r="O6" s="133"/>
      <c r="P6" s="119"/>
      <c r="Q6" s="112">
        <f t="shared" si="0"/>
        <v>60</v>
      </c>
      <c r="R6" s="113">
        <f t="shared" si="0"/>
        <v>26.03</v>
      </c>
      <c r="S6" s="114">
        <f t="shared" si="1"/>
        <v>2</v>
      </c>
      <c r="T6" s="105"/>
      <c r="U6" s="120"/>
      <c r="V6" s="231">
        <f t="shared" si="2"/>
        <v>60</v>
      </c>
      <c r="W6" s="115">
        <f t="shared" si="3"/>
        <v>375</v>
      </c>
      <c r="X6" s="14"/>
      <c r="Y6" s="14"/>
      <c r="Z6" s="14"/>
      <c r="AA6" s="14"/>
      <c r="AB6" s="14"/>
      <c r="AC6" s="14"/>
      <c r="AD6" s="14"/>
      <c r="AE6" s="13"/>
    </row>
    <row r="7" spans="1:31" ht="60" customHeight="1" x14ac:dyDescent="0.3">
      <c r="A7" s="131" t="s">
        <v>143</v>
      </c>
      <c r="B7" s="229">
        <v>30</v>
      </c>
      <c r="C7" s="133">
        <v>13.67</v>
      </c>
      <c r="D7" s="119">
        <v>187.5</v>
      </c>
      <c r="E7" s="229">
        <v>10</v>
      </c>
      <c r="F7" s="133">
        <v>13.23</v>
      </c>
      <c r="G7" s="119">
        <v>62.5</v>
      </c>
      <c r="H7" s="229"/>
      <c r="I7" s="133"/>
      <c r="J7" s="119"/>
      <c r="K7" s="229"/>
      <c r="L7" s="133"/>
      <c r="M7" s="119"/>
      <c r="N7" s="229"/>
      <c r="O7" s="133"/>
      <c r="P7" s="119"/>
      <c r="Q7" s="112">
        <f t="shared" si="0"/>
        <v>40</v>
      </c>
      <c r="R7" s="113">
        <f t="shared" si="0"/>
        <v>26.9</v>
      </c>
      <c r="S7" s="114">
        <f t="shared" si="1"/>
        <v>2</v>
      </c>
      <c r="T7" s="105"/>
      <c r="U7" s="120"/>
      <c r="V7" s="231">
        <f t="shared" si="2"/>
        <v>40</v>
      </c>
      <c r="W7" s="115">
        <f t="shared" si="3"/>
        <v>250</v>
      </c>
      <c r="X7" s="5"/>
      <c r="Y7" s="5"/>
      <c r="Z7" s="5"/>
      <c r="AA7" s="5"/>
      <c r="AB7" s="5"/>
      <c r="AC7" s="5"/>
    </row>
    <row r="8" spans="1:31" ht="60" customHeight="1" x14ac:dyDescent="0.3">
      <c r="A8" s="131" t="s">
        <v>90</v>
      </c>
      <c r="B8" s="229"/>
      <c r="C8" s="135">
        <v>14.1</v>
      </c>
      <c r="D8" s="117"/>
      <c r="E8" s="229"/>
      <c r="F8" s="135">
        <v>18.09</v>
      </c>
      <c r="G8" s="117"/>
      <c r="H8" s="229"/>
      <c r="I8" s="135"/>
      <c r="J8" s="117"/>
      <c r="K8" s="229"/>
      <c r="L8" s="135"/>
      <c r="M8" s="117"/>
      <c r="N8" s="229"/>
      <c r="O8" s="135"/>
      <c r="P8" s="117"/>
      <c r="Q8" s="112">
        <f t="shared" si="0"/>
        <v>0</v>
      </c>
      <c r="R8" s="113">
        <f t="shared" si="0"/>
        <v>32.19</v>
      </c>
      <c r="S8" s="114">
        <f t="shared" si="1"/>
        <v>2</v>
      </c>
      <c r="T8" s="105"/>
      <c r="U8" s="120"/>
      <c r="V8" s="231">
        <f t="shared" si="2"/>
        <v>0</v>
      </c>
      <c r="W8" s="115">
        <f t="shared" si="3"/>
        <v>0</v>
      </c>
      <c r="X8" s="5"/>
      <c r="Y8" s="5"/>
      <c r="Z8" s="5"/>
      <c r="AA8" s="5"/>
      <c r="AB8" s="5"/>
      <c r="AC8" s="5"/>
    </row>
    <row r="9" spans="1:31" ht="60" customHeight="1" x14ac:dyDescent="0.3">
      <c r="A9" s="131" t="s">
        <v>144</v>
      </c>
      <c r="B9" s="229">
        <v>20</v>
      </c>
      <c r="C9" s="133">
        <v>13.74</v>
      </c>
      <c r="D9" s="119">
        <v>125</v>
      </c>
      <c r="E9" s="229" t="s">
        <v>101</v>
      </c>
      <c r="F9" s="133">
        <v>13.58</v>
      </c>
      <c r="G9" s="119"/>
      <c r="H9" s="229"/>
      <c r="I9" s="133"/>
      <c r="J9" s="119"/>
      <c r="K9" s="229"/>
      <c r="L9" s="133"/>
      <c r="M9" s="119"/>
      <c r="N9" s="229"/>
      <c r="O9" s="133"/>
      <c r="P9" s="119"/>
      <c r="Q9" s="112">
        <v>20</v>
      </c>
      <c r="R9" s="113">
        <f t="shared" si="0"/>
        <v>27.32</v>
      </c>
      <c r="S9" s="114">
        <f t="shared" si="1"/>
        <v>2</v>
      </c>
      <c r="T9" s="105"/>
      <c r="U9" s="120"/>
      <c r="V9" s="231">
        <f t="shared" si="2"/>
        <v>20</v>
      </c>
      <c r="W9" s="115">
        <f t="shared" si="3"/>
        <v>125</v>
      </c>
      <c r="X9" s="5"/>
      <c r="Y9" s="5"/>
      <c r="Z9" s="5"/>
      <c r="AA9" s="5"/>
      <c r="AB9" s="5"/>
      <c r="AC9" s="5"/>
    </row>
    <row r="10" spans="1:31" ht="60" customHeight="1" x14ac:dyDescent="0.3">
      <c r="A10" s="131" t="s">
        <v>145</v>
      </c>
      <c r="B10" s="229"/>
      <c r="C10" s="135">
        <v>18.059999999999999</v>
      </c>
      <c r="D10" s="117"/>
      <c r="E10" s="229">
        <v>40</v>
      </c>
      <c r="F10" s="135">
        <v>13.05</v>
      </c>
      <c r="G10" s="117">
        <v>250</v>
      </c>
      <c r="H10" s="229"/>
      <c r="I10" s="133"/>
      <c r="J10" s="117"/>
      <c r="K10" s="229"/>
      <c r="L10" s="135"/>
      <c r="M10" s="117"/>
      <c r="N10" s="229"/>
      <c r="O10" s="135"/>
      <c r="P10" s="117"/>
      <c r="Q10" s="112">
        <f t="shared" si="0"/>
        <v>40</v>
      </c>
      <c r="R10" s="113">
        <f t="shared" si="0"/>
        <v>31.11</v>
      </c>
      <c r="S10" s="114">
        <f t="shared" si="1"/>
        <v>2</v>
      </c>
      <c r="T10" s="105"/>
      <c r="U10" s="120"/>
      <c r="V10" s="231">
        <f t="shared" si="2"/>
        <v>40</v>
      </c>
      <c r="W10" s="115">
        <f t="shared" si="3"/>
        <v>250</v>
      </c>
      <c r="X10" s="5"/>
      <c r="Y10" s="5"/>
      <c r="Z10" s="5"/>
      <c r="AA10" s="5"/>
      <c r="AB10" s="5"/>
      <c r="AC10" s="5"/>
    </row>
    <row r="11" spans="1:31" s="15" customFormat="1" ht="37.5" customHeight="1" thickBot="1" x14ac:dyDescent="0.35">
      <c r="A11" s="37"/>
      <c r="B11" s="36"/>
      <c r="C11" s="37"/>
      <c r="D11" s="38"/>
      <c r="E11" s="36"/>
      <c r="F11" s="37"/>
      <c r="G11" s="38"/>
      <c r="H11" s="36"/>
      <c r="I11" s="37"/>
      <c r="J11" s="38"/>
      <c r="K11" s="36"/>
      <c r="L11" s="37"/>
      <c r="M11" s="38"/>
      <c r="N11" s="36"/>
      <c r="O11" s="37"/>
      <c r="P11" s="38"/>
      <c r="Q11" s="37"/>
      <c r="R11" s="37"/>
      <c r="S11" s="37"/>
      <c r="T11" s="37"/>
      <c r="U11" s="37"/>
      <c r="V11" s="38"/>
      <c r="W11" s="38"/>
      <c r="X11" s="17"/>
    </row>
    <row r="12" spans="1:31" s="15" customFormat="1" ht="15.75" customHeight="1" thickBot="1" x14ac:dyDescent="0.35">
      <c r="A12" s="35"/>
      <c r="B12" s="32"/>
      <c r="C12" s="288" t="s">
        <v>17</v>
      </c>
      <c r="D12" s="289"/>
      <c r="E12" s="289"/>
      <c r="F12" s="290"/>
      <c r="G12" s="34"/>
      <c r="H12" s="32"/>
      <c r="I12" s="33"/>
      <c r="J12" s="45"/>
      <c r="K12" s="291"/>
      <c r="L12" s="291"/>
      <c r="M12" s="291"/>
      <c r="N12" s="291"/>
      <c r="O12" s="33"/>
      <c r="P12" s="34"/>
      <c r="Q12" s="55"/>
      <c r="R12" s="33"/>
      <c r="S12" s="33"/>
      <c r="T12" s="33"/>
      <c r="U12" s="33"/>
      <c r="V12" s="34"/>
      <c r="W12" s="34"/>
      <c r="X12" s="17"/>
    </row>
    <row r="13" spans="1:31" s="15" customFormat="1" ht="28.15" thickBot="1" x14ac:dyDescent="0.35">
      <c r="A13" s="35"/>
      <c r="B13" s="32"/>
      <c r="C13" s="20" t="s">
        <v>14</v>
      </c>
      <c r="D13" s="21" t="s">
        <v>3</v>
      </c>
      <c r="E13" s="22" t="s">
        <v>15</v>
      </c>
      <c r="F13" s="44" t="s">
        <v>16</v>
      </c>
      <c r="G13" s="34"/>
      <c r="H13" s="32"/>
      <c r="I13" s="33"/>
      <c r="J13" s="45"/>
      <c r="K13" s="291"/>
      <c r="L13" s="291"/>
      <c r="M13" s="291"/>
      <c r="N13" s="291"/>
      <c r="O13" s="33"/>
      <c r="P13" s="34"/>
      <c r="Q13" s="33"/>
      <c r="R13" s="33"/>
      <c r="S13" s="33"/>
      <c r="T13" s="33"/>
      <c r="U13" s="33"/>
      <c r="V13" s="34"/>
      <c r="W13" s="34"/>
      <c r="X13" s="17"/>
    </row>
    <row r="14" spans="1:31" s="15" customFormat="1" ht="18.75" customHeight="1" x14ac:dyDescent="0.3">
      <c r="A14" s="35"/>
      <c r="B14" s="32"/>
      <c r="C14" s="24" t="s">
        <v>46</v>
      </c>
      <c r="D14" s="25">
        <v>40</v>
      </c>
      <c r="E14" s="40">
        <v>1500</v>
      </c>
      <c r="F14" s="26">
        <v>250</v>
      </c>
      <c r="G14" s="34"/>
      <c r="H14" s="32"/>
      <c r="I14" s="33"/>
      <c r="J14" s="45"/>
      <c r="K14" s="291"/>
      <c r="L14" s="291"/>
      <c r="M14" s="291"/>
      <c r="N14" s="291"/>
      <c r="O14" s="33"/>
      <c r="P14" s="34"/>
      <c r="Q14" s="33"/>
      <c r="R14" s="33"/>
      <c r="S14" s="33"/>
      <c r="T14" s="33"/>
      <c r="U14" s="33"/>
      <c r="V14" s="34"/>
      <c r="W14" s="34"/>
      <c r="X14" s="17"/>
    </row>
    <row r="15" spans="1:31" s="12" customFormat="1" ht="18.75" customHeight="1" x14ac:dyDescent="0.3">
      <c r="A15" s="35"/>
      <c r="B15" s="32"/>
      <c r="C15" s="27" t="s">
        <v>47</v>
      </c>
      <c r="D15" s="23">
        <v>30</v>
      </c>
      <c r="E15" s="41">
        <v>750</v>
      </c>
      <c r="F15" s="28">
        <v>187.5</v>
      </c>
      <c r="G15" s="34"/>
      <c r="H15" s="32"/>
      <c r="I15" s="33"/>
      <c r="J15" s="45"/>
      <c r="K15" s="291"/>
      <c r="L15" s="291"/>
      <c r="M15" s="291"/>
      <c r="N15" s="291"/>
      <c r="O15" s="33"/>
      <c r="P15" s="34"/>
      <c r="Q15" s="33"/>
      <c r="R15" s="33"/>
      <c r="S15" s="33"/>
      <c r="T15" s="33"/>
      <c r="U15" s="33"/>
      <c r="V15" s="34"/>
      <c r="W15" s="34"/>
      <c r="X15" s="17"/>
    </row>
    <row r="16" spans="1:31" s="12" customFormat="1" ht="18.75" customHeight="1" x14ac:dyDescent="0.3">
      <c r="A16" s="35"/>
      <c r="B16" s="32"/>
      <c r="C16" s="27" t="s">
        <v>48</v>
      </c>
      <c r="D16" s="23">
        <v>20</v>
      </c>
      <c r="E16" s="41">
        <v>500</v>
      </c>
      <c r="F16" s="28">
        <v>125</v>
      </c>
      <c r="G16" s="34"/>
      <c r="H16" s="32"/>
      <c r="I16" s="33"/>
      <c r="J16" s="45"/>
      <c r="K16" s="291"/>
      <c r="L16" s="291"/>
      <c r="M16" s="291"/>
      <c r="N16" s="291"/>
      <c r="O16" s="33"/>
      <c r="P16" s="34"/>
      <c r="Q16" s="33"/>
      <c r="R16" s="33"/>
      <c r="S16" s="33"/>
      <c r="T16" s="33"/>
      <c r="U16" s="33"/>
      <c r="V16" s="34"/>
      <c r="W16" s="34"/>
      <c r="X16" s="17"/>
    </row>
    <row r="17" spans="1:24" s="12" customFormat="1" ht="18.75" customHeight="1" thickBot="1" x14ac:dyDescent="0.35">
      <c r="A17" s="35"/>
      <c r="B17" s="32"/>
      <c r="C17" s="29" t="s">
        <v>49</v>
      </c>
      <c r="D17" s="30">
        <v>10</v>
      </c>
      <c r="E17" s="42">
        <v>250</v>
      </c>
      <c r="F17" s="31">
        <v>62.5</v>
      </c>
      <c r="G17" s="34"/>
      <c r="H17" s="32"/>
      <c r="I17" s="33"/>
      <c r="J17" s="45"/>
      <c r="K17" s="291"/>
      <c r="L17" s="291"/>
      <c r="M17" s="291"/>
      <c r="N17" s="291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14.45" x14ac:dyDescent="0.3">
      <c r="A18" s="35"/>
      <c r="B18" s="32"/>
      <c r="G18" s="34"/>
      <c r="H18" s="32"/>
      <c r="I18" s="33"/>
      <c r="J18" s="45"/>
      <c r="K18" s="291"/>
      <c r="L18" s="291"/>
      <c r="M18" s="291"/>
      <c r="N18" s="291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2" customFormat="1" ht="14.45" x14ac:dyDescent="0.3">
      <c r="A19" s="35"/>
      <c r="B19" s="32"/>
      <c r="C19" s="33"/>
      <c r="D19" s="34"/>
      <c r="E19" s="32"/>
      <c r="F19" s="33"/>
      <c r="G19" s="34"/>
      <c r="H19" s="32"/>
      <c r="I19" s="33"/>
      <c r="J19" s="45"/>
      <c r="K19" s="291"/>
      <c r="L19" s="291"/>
      <c r="M19" s="291"/>
      <c r="N19" s="291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x14ac:dyDescent="0.25">
      <c r="A20" s="35"/>
      <c r="B20" s="32"/>
      <c r="C20" s="33"/>
      <c r="D20" s="34"/>
      <c r="E20" s="32"/>
      <c r="F20" s="33"/>
      <c r="G20" s="34"/>
      <c r="H20" s="32"/>
      <c r="I20" s="33"/>
      <c r="J20" s="45"/>
      <c r="K20" s="291"/>
      <c r="L20" s="291"/>
      <c r="M20" s="291"/>
      <c r="N20" s="291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x14ac:dyDescent="0.25">
      <c r="J21" s="45"/>
      <c r="K21" s="291"/>
      <c r="L21" s="291"/>
      <c r="M21" s="291"/>
      <c r="N21" s="291"/>
    </row>
    <row r="22" spans="1:24" x14ac:dyDescent="0.25">
      <c r="J22" s="45"/>
      <c r="K22" s="291"/>
      <c r="L22" s="291"/>
      <c r="M22" s="291"/>
      <c r="N22" s="291"/>
    </row>
  </sheetData>
  <sheetProtection selectLockedCells="1"/>
  <sortState ref="A5:W10">
    <sortCondition ref="R5:R10"/>
  </sortState>
  <mergeCells count="15">
    <mergeCell ref="K13:N13"/>
    <mergeCell ref="A1:W1"/>
    <mergeCell ref="E2:W2"/>
    <mergeCell ref="A3:W3"/>
    <mergeCell ref="C12:F12"/>
    <mergeCell ref="K12:N12"/>
    <mergeCell ref="K20:N20"/>
    <mergeCell ref="K21:N21"/>
    <mergeCell ref="K22:N22"/>
    <mergeCell ref="K14:N14"/>
    <mergeCell ref="K15:N15"/>
    <mergeCell ref="K16:N16"/>
    <mergeCell ref="K17:N17"/>
    <mergeCell ref="K18:N18"/>
    <mergeCell ref="K19:N19"/>
  </mergeCells>
  <printOptions horizontalCentered="1"/>
  <pageMargins left="0.21" right="0.26" top="0.32" bottom="0.34" header="0.3" footer="0.3"/>
  <pageSetup paperSize="5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zoomScale="75" zoomScaleNormal="75" workbookViewId="0">
      <selection activeCell="M10" sqref="M10"/>
    </sheetView>
  </sheetViews>
  <sheetFormatPr defaultRowHeight="15" x14ac:dyDescent="0.25"/>
  <cols>
    <col min="1" max="1" width="23.42578125" style="10" customWidth="1"/>
    <col min="2" max="2" width="6.28515625" style="39" customWidth="1"/>
    <col min="3" max="3" width="7.5703125" customWidth="1"/>
    <col min="4" max="4" width="11.85546875" customWidth="1"/>
    <col min="5" max="5" width="8.5703125" style="43" customWidth="1"/>
    <col min="6" max="6" width="9.5703125" customWidth="1"/>
    <col min="7" max="7" width="12" bestFit="1" customWidth="1"/>
    <col min="8" max="8" width="6.28515625" style="43" customWidth="1"/>
    <col min="9" max="9" width="7.5703125" customWidth="1"/>
    <col min="10" max="10" width="12" bestFit="1" customWidth="1"/>
    <col min="11" max="11" width="6.140625" style="39" customWidth="1"/>
    <col min="12" max="12" width="7.5703125" customWidth="1"/>
    <col min="13" max="13" width="12" bestFit="1" customWidth="1"/>
    <col min="14" max="14" width="6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18"/>
      <c r="B2" s="19"/>
      <c r="C2" s="18"/>
      <c r="D2" s="18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3"/>
      <c r="Y2" s="3"/>
      <c r="Z2" s="3"/>
      <c r="AA2" s="3"/>
      <c r="AB2" s="3"/>
      <c r="AC2" s="3"/>
      <c r="AD2" s="3"/>
      <c r="AE2" s="4"/>
    </row>
    <row r="3" spans="1:31" ht="25.5" customHeight="1" thickBot="1" x14ac:dyDescent="0.35">
      <c r="A3" s="284" t="s">
        <v>10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5"/>
      <c r="Y3" s="5"/>
      <c r="Z3" s="5"/>
      <c r="AA3" s="5"/>
      <c r="AB3" s="5"/>
      <c r="AC3" s="5"/>
      <c r="AD3" s="5"/>
    </row>
    <row r="4" spans="1:31" ht="33.75" customHeight="1" thickBot="1" x14ac:dyDescent="0.35">
      <c r="A4" s="97" t="s">
        <v>1</v>
      </c>
      <c r="B4" s="98">
        <v>1</v>
      </c>
      <c r="C4" s="98" t="s">
        <v>7</v>
      </c>
      <c r="D4" s="71" t="s">
        <v>13</v>
      </c>
      <c r="E4" s="98">
        <v>2</v>
      </c>
      <c r="F4" s="98" t="s">
        <v>7</v>
      </c>
      <c r="G4" s="98" t="s">
        <v>13</v>
      </c>
      <c r="H4" s="98">
        <v>3</v>
      </c>
      <c r="I4" s="98" t="s">
        <v>7</v>
      </c>
      <c r="J4" s="98" t="s">
        <v>13</v>
      </c>
      <c r="K4" s="98">
        <v>4</v>
      </c>
      <c r="L4" s="98" t="s">
        <v>7</v>
      </c>
      <c r="M4" s="98" t="s">
        <v>13</v>
      </c>
      <c r="N4" s="98">
        <v>5</v>
      </c>
      <c r="O4" s="98" t="s">
        <v>7</v>
      </c>
      <c r="P4" s="98" t="s">
        <v>13</v>
      </c>
      <c r="Q4" s="73" t="s">
        <v>18</v>
      </c>
      <c r="R4" s="99" t="s">
        <v>8</v>
      </c>
      <c r="S4" s="99" t="s">
        <v>5</v>
      </c>
      <c r="T4" s="73" t="s">
        <v>19</v>
      </c>
      <c r="U4" s="73" t="s">
        <v>20</v>
      </c>
      <c r="V4" s="100" t="s">
        <v>21</v>
      </c>
      <c r="W4" s="101" t="s">
        <v>22</v>
      </c>
      <c r="X4" s="6"/>
      <c r="Y4" s="6"/>
      <c r="Z4" s="6"/>
      <c r="AA4" s="6"/>
      <c r="AB4" s="6"/>
      <c r="AC4" s="6"/>
      <c r="AD4" s="7"/>
    </row>
    <row r="5" spans="1:31" s="13" customFormat="1" ht="38.25" customHeight="1" x14ac:dyDescent="0.3">
      <c r="A5" s="131" t="s">
        <v>146</v>
      </c>
      <c r="B5" s="229">
        <v>40</v>
      </c>
      <c r="C5" s="143">
        <v>10.199999999999999</v>
      </c>
      <c r="D5" s="144">
        <v>1500</v>
      </c>
      <c r="E5" s="230">
        <v>20</v>
      </c>
      <c r="F5" s="143">
        <v>10.5</v>
      </c>
      <c r="G5" s="144">
        <v>500</v>
      </c>
      <c r="H5" s="230"/>
      <c r="I5" s="143"/>
      <c r="J5" s="144"/>
      <c r="K5" s="230"/>
      <c r="L5" s="143"/>
      <c r="M5" s="144"/>
      <c r="N5" s="230"/>
      <c r="O5" s="143" t="s">
        <v>101</v>
      </c>
      <c r="P5" s="144"/>
      <c r="Q5" s="112">
        <f t="shared" ref="Q5:Q16" si="0">B5+E5+H5+K5+N5</f>
        <v>60</v>
      </c>
      <c r="R5" s="113">
        <v>20.7</v>
      </c>
      <c r="S5" s="114">
        <v>2</v>
      </c>
      <c r="T5" s="141"/>
      <c r="U5" s="142"/>
      <c r="V5" s="231">
        <f t="shared" ref="V5:V16" si="1">Q5+T5</f>
        <v>60</v>
      </c>
      <c r="W5" s="115">
        <f t="shared" ref="W5:W16" si="2">D5+G5+J5+M5+P5+U5</f>
        <v>2000</v>
      </c>
      <c r="X5" s="5"/>
      <c r="Y5" s="5"/>
      <c r="Z5" s="5"/>
      <c r="AA5" s="5"/>
      <c r="AB5" s="5"/>
      <c r="AC5" s="5"/>
      <c r="AD5"/>
      <c r="AE5"/>
    </row>
    <row r="6" spans="1:31" ht="38.25" customHeight="1" x14ac:dyDescent="0.3">
      <c r="A6" s="131" t="s">
        <v>147</v>
      </c>
      <c r="B6" s="229">
        <v>20</v>
      </c>
      <c r="C6" s="139">
        <v>11.9</v>
      </c>
      <c r="D6" s="140">
        <v>500</v>
      </c>
      <c r="E6" s="230"/>
      <c r="F6" s="139">
        <v>17.3</v>
      </c>
      <c r="G6" s="140"/>
      <c r="H6" s="230"/>
      <c r="I6" s="139"/>
      <c r="J6" s="140"/>
      <c r="K6" s="230"/>
      <c r="L6" s="139"/>
      <c r="M6" s="140"/>
      <c r="N6" s="230"/>
      <c r="O6" s="139" t="s">
        <v>101</v>
      </c>
      <c r="P6" s="140"/>
      <c r="Q6" s="112">
        <f t="shared" si="0"/>
        <v>20</v>
      </c>
      <c r="R6" s="113">
        <v>29.2</v>
      </c>
      <c r="S6" s="114">
        <v>2</v>
      </c>
      <c r="T6" s="105"/>
      <c r="U6" s="120"/>
      <c r="V6" s="231">
        <f t="shared" si="1"/>
        <v>20</v>
      </c>
      <c r="W6" s="115">
        <f t="shared" si="2"/>
        <v>500</v>
      </c>
      <c r="X6" s="14"/>
      <c r="Y6" s="14"/>
      <c r="Z6" s="14"/>
      <c r="AA6" s="14"/>
      <c r="AB6" s="14"/>
      <c r="AC6" s="14"/>
      <c r="AD6" s="14"/>
      <c r="AE6" s="13"/>
    </row>
    <row r="7" spans="1:31" ht="38.25" customHeight="1" x14ac:dyDescent="0.3">
      <c r="A7" s="131" t="s">
        <v>96</v>
      </c>
      <c r="B7" s="229"/>
      <c r="C7" s="139">
        <v>0</v>
      </c>
      <c r="D7" s="140"/>
      <c r="E7" s="230"/>
      <c r="F7" s="139">
        <v>17.3</v>
      </c>
      <c r="G7" s="140"/>
      <c r="H7" s="230"/>
      <c r="I7" s="139" t="s">
        <v>101</v>
      </c>
      <c r="J7" s="140"/>
      <c r="K7" s="230"/>
      <c r="L7" s="139"/>
      <c r="M7" s="140"/>
      <c r="N7" s="230"/>
      <c r="O7" s="139" t="s">
        <v>101</v>
      </c>
      <c r="P7" s="140"/>
      <c r="Q7" s="112">
        <f t="shared" si="0"/>
        <v>0</v>
      </c>
      <c r="R7" s="113">
        <v>17.3</v>
      </c>
      <c r="S7" s="114">
        <v>2</v>
      </c>
      <c r="T7" s="141"/>
      <c r="U7" s="142"/>
      <c r="V7" s="231">
        <f t="shared" si="1"/>
        <v>0</v>
      </c>
      <c r="W7" s="115">
        <f t="shared" si="2"/>
        <v>0</v>
      </c>
      <c r="X7" s="8"/>
      <c r="Y7" s="8"/>
      <c r="Z7" s="8"/>
      <c r="AA7" s="8"/>
      <c r="AB7" s="8"/>
      <c r="AC7" s="8"/>
      <c r="AD7" s="9"/>
    </row>
    <row r="8" spans="1:31" ht="38.25" customHeight="1" x14ac:dyDescent="0.3">
      <c r="A8" s="131" t="s">
        <v>133</v>
      </c>
      <c r="B8" s="229"/>
      <c r="C8" s="143">
        <v>0</v>
      </c>
      <c r="D8" s="144"/>
      <c r="E8" s="230"/>
      <c r="F8" s="143">
        <v>13.3</v>
      </c>
      <c r="G8" s="144"/>
      <c r="H8" s="230"/>
      <c r="I8" s="143" t="s">
        <v>101</v>
      </c>
      <c r="J8" s="144"/>
      <c r="K8" s="230"/>
      <c r="L8" s="143"/>
      <c r="M8" s="144"/>
      <c r="N8" s="230"/>
      <c r="O8" s="143"/>
      <c r="P8" s="144"/>
      <c r="Q8" s="112">
        <f t="shared" si="0"/>
        <v>0</v>
      </c>
      <c r="R8" s="113">
        <v>13.3</v>
      </c>
      <c r="S8" s="114">
        <f t="shared" ref="S5:S16" si="3">IF(C8&gt;1,1,0)+IF(F8&gt;1,1,0)+IF(I8&gt;1,1,0)+IF(L8&gt;1,1,0)+IF(O8&gt;1,1,0)</f>
        <v>2</v>
      </c>
      <c r="T8" s="141"/>
      <c r="U8" s="142"/>
      <c r="V8" s="231">
        <f t="shared" si="1"/>
        <v>0</v>
      </c>
      <c r="W8" s="115">
        <f t="shared" si="2"/>
        <v>0</v>
      </c>
      <c r="X8" s="5"/>
      <c r="Y8" s="5"/>
      <c r="Z8" s="5"/>
      <c r="AA8" s="5"/>
      <c r="AB8" s="5"/>
      <c r="AC8" s="5"/>
    </row>
    <row r="9" spans="1:31" ht="38.25" customHeight="1" x14ac:dyDescent="0.3">
      <c r="A9" s="131" t="s">
        <v>95</v>
      </c>
      <c r="B9" s="229"/>
      <c r="C9" s="139">
        <v>17.2</v>
      </c>
      <c r="D9" s="140"/>
      <c r="E9" s="230"/>
      <c r="F9" s="139">
        <v>0</v>
      </c>
      <c r="G9" s="140"/>
      <c r="H9" s="230"/>
      <c r="I9" s="139"/>
      <c r="J9" s="140"/>
      <c r="K9" s="230"/>
      <c r="L9" s="139"/>
      <c r="M9" s="140"/>
      <c r="N9" s="230"/>
      <c r="O9" s="139"/>
      <c r="P9" s="140"/>
      <c r="Q9" s="112">
        <f t="shared" si="0"/>
        <v>0</v>
      </c>
      <c r="R9" s="113">
        <f t="shared" ref="R5:R16" si="4">C9+F9+I9+L9+O9</f>
        <v>17.2</v>
      </c>
      <c r="S9" s="114">
        <v>2</v>
      </c>
      <c r="T9" s="141"/>
      <c r="U9" s="142"/>
      <c r="V9" s="231">
        <f t="shared" si="1"/>
        <v>0</v>
      </c>
      <c r="W9" s="115">
        <f t="shared" si="2"/>
        <v>0</v>
      </c>
      <c r="X9" s="5"/>
      <c r="Y9" s="5"/>
      <c r="Z9" s="5"/>
      <c r="AA9" s="5"/>
      <c r="AB9" s="5"/>
      <c r="AC9" s="5"/>
    </row>
    <row r="10" spans="1:31" ht="38.25" customHeight="1" x14ac:dyDescent="0.3">
      <c r="A10" s="131" t="s">
        <v>148</v>
      </c>
      <c r="B10" s="229"/>
      <c r="C10" s="139">
        <v>19.600000000000001</v>
      </c>
      <c r="D10" s="140"/>
      <c r="E10" s="230"/>
      <c r="F10" s="139">
        <v>12.5</v>
      </c>
      <c r="G10" s="140"/>
      <c r="H10" s="230"/>
      <c r="I10" s="139"/>
      <c r="J10" s="140"/>
      <c r="K10" s="230"/>
      <c r="L10" s="139"/>
      <c r="M10" s="140"/>
      <c r="N10" s="230"/>
      <c r="O10" s="139"/>
      <c r="P10" s="140"/>
      <c r="Q10" s="112">
        <f t="shared" si="0"/>
        <v>0</v>
      </c>
      <c r="R10" s="113">
        <f t="shared" si="4"/>
        <v>32.1</v>
      </c>
      <c r="S10" s="114">
        <f t="shared" si="3"/>
        <v>2</v>
      </c>
      <c r="T10" s="141"/>
      <c r="U10" s="142"/>
      <c r="V10" s="231">
        <f t="shared" si="1"/>
        <v>0</v>
      </c>
      <c r="W10" s="115">
        <f t="shared" si="2"/>
        <v>0</v>
      </c>
      <c r="X10" s="5"/>
      <c r="Y10" s="5"/>
      <c r="Z10" s="5"/>
      <c r="AA10" s="5"/>
      <c r="AB10" s="5"/>
      <c r="AC10" s="5"/>
    </row>
    <row r="11" spans="1:31" ht="38.25" customHeight="1" x14ac:dyDescent="0.3">
      <c r="A11" s="131" t="s">
        <v>149</v>
      </c>
      <c r="B11" s="229">
        <v>10</v>
      </c>
      <c r="C11" s="139">
        <v>12.5</v>
      </c>
      <c r="D11" s="140">
        <v>250</v>
      </c>
      <c r="E11" s="230"/>
      <c r="F11" s="139">
        <v>13.8</v>
      </c>
      <c r="G11" s="140"/>
      <c r="H11" s="230"/>
      <c r="I11" s="139"/>
      <c r="J11" s="140"/>
      <c r="K11" s="230"/>
      <c r="L11" s="139"/>
      <c r="M11" s="140"/>
      <c r="N11" s="230"/>
      <c r="O11" s="139"/>
      <c r="P11" s="140"/>
      <c r="Q11" s="112">
        <f t="shared" si="0"/>
        <v>10</v>
      </c>
      <c r="R11" s="113">
        <f t="shared" si="4"/>
        <v>26.3</v>
      </c>
      <c r="S11" s="114">
        <f t="shared" si="3"/>
        <v>2</v>
      </c>
      <c r="T11" s="141"/>
      <c r="U11" s="142"/>
      <c r="V11" s="231">
        <f t="shared" si="1"/>
        <v>10</v>
      </c>
      <c r="W11" s="115">
        <f t="shared" si="2"/>
        <v>250</v>
      </c>
      <c r="X11" s="5"/>
      <c r="Y11" s="5"/>
      <c r="Z11" s="5"/>
      <c r="AA11" s="5"/>
      <c r="AB11" s="5"/>
      <c r="AC11" s="5"/>
    </row>
    <row r="12" spans="1:31" ht="38.25" customHeight="1" x14ac:dyDescent="0.3">
      <c r="A12" s="131" t="s">
        <v>92</v>
      </c>
      <c r="B12" s="229"/>
      <c r="C12" s="139">
        <v>0</v>
      </c>
      <c r="D12" s="140"/>
      <c r="E12" s="230">
        <v>40</v>
      </c>
      <c r="F12" s="139">
        <v>9.6</v>
      </c>
      <c r="G12" s="140">
        <v>1500</v>
      </c>
      <c r="H12" s="230"/>
      <c r="I12" s="139" t="s">
        <v>101</v>
      </c>
      <c r="J12" s="140"/>
      <c r="K12" s="230"/>
      <c r="L12" s="139"/>
      <c r="M12" s="140"/>
      <c r="N12" s="230"/>
      <c r="O12" s="139"/>
      <c r="P12" s="140"/>
      <c r="Q12" s="112">
        <f t="shared" si="0"/>
        <v>40</v>
      </c>
      <c r="R12" s="113">
        <v>9.6</v>
      </c>
      <c r="S12" s="114">
        <f t="shared" si="3"/>
        <v>2</v>
      </c>
      <c r="T12" s="141"/>
      <c r="U12" s="142"/>
      <c r="V12" s="231">
        <f t="shared" si="1"/>
        <v>40</v>
      </c>
      <c r="W12" s="115">
        <f t="shared" si="2"/>
        <v>1500</v>
      </c>
      <c r="X12" s="5"/>
      <c r="Y12" s="5"/>
      <c r="Z12" s="5"/>
      <c r="AA12" s="5"/>
      <c r="AB12" s="5"/>
      <c r="AC12" s="5"/>
    </row>
    <row r="13" spans="1:31" ht="38.25" customHeight="1" x14ac:dyDescent="0.3">
      <c r="A13" s="131" t="s">
        <v>91</v>
      </c>
      <c r="B13" s="229"/>
      <c r="C13" s="139">
        <v>0</v>
      </c>
      <c r="D13" s="140"/>
      <c r="E13" s="230"/>
      <c r="F13" s="139">
        <v>0</v>
      </c>
      <c r="G13" s="140"/>
      <c r="H13" s="230"/>
      <c r="I13" s="139"/>
      <c r="J13" s="140"/>
      <c r="K13" s="230"/>
      <c r="L13" s="139"/>
      <c r="M13" s="140"/>
      <c r="N13" s="230"/>
      <c r="O13" s="139" t="s">
        <v>101</v>
      </c>
      <c r="P13" s="140"/>
      <c r="Q13" s="112">
        <f t="shared" si="0"/>
        <v>0</v>
      </c>
      <c r="R13" s="113">
        <v>0</v>
      </c>
      <c r="S13" s="114">
        <v>2</v>
      </c>
      <c r="T13" s="141"/>
      <c r="U13" s="142"/>
      <c r="V13" s="231">
        <f t="shared" si="1"/>
        <v>0</v>
      </c>
      <c r="W13" s="115">
        <f t="shared" si="2"/>
        <v>0</v>
      </c>
      <c r="X13" s="17"/>
      <c r="Y13" s="15"/>
      <c r="Z13" s="15"/>
      <c r="AA13" s="15"/>
      <c r="AB13" s="15"/>
      <c r="AC13" s="15"/>
      <c r="AD13" s="15"/>
      <c r="AE13" s="15"/>
    </row>
    <row r="14" spans="1:31" ht="38.25" customHeight="1" x14ac:dyDescent="0.3">
      <c r="A14" s="131" t="s">
        <v>94</v>
      </c>
      <c r="B14" s="229"/>
      <c r="C14" s="139">
        <v>23.6</v>
      </c>
      <c r="D14" s="140"/>
      <c r="E14" s="230">
        <v>30</v>
      </c>
      <c r="F14" s="139">
        <v>10</v>
      </c>
      <c r="G14" s="140">
        <v>750</v>
      </c>
      <c r="H14" s="230"/>
      <c r="I14" s="139"/>
      <c r="J14" s="140"/>
      <c r="K14" s="230"/>
      <c r="L14" s="139"/>
      <c r="M14" s="140"/>
      <c r="N14" s="230"/>
      <c r="O14" s="139"/>
      <c r="P14" s="140"/>
      <c r="Q14" s="112">
        <f t="shared" si="0"/>
        <v>30</v>
      </c>
      <c r="R14" s="113">
        <f t="shared" si="4"/>
        <v>33.6</v>
      </c>
      <c r="S14" s="114">
        <v>2</v>
      </c>
      <c r="T14" s="141"/>
      <c r="U14" s="142"/>
      <c r="V14" s="231">
        <f t="shared" si="1"/>
        <v>30</v>
      </c>
      <c r="W14" s="115">
        <f t="shared" si="2"/>
        <v>750</v>
      </c>
      <c r="X14" s="5"/>
      <c r="Y14" s="5"/>
      <c r="Z14" s="5"/>
      <c r="AA14" s="5"/>
      <c r="AB14" s="5"/>
      <c r="AC14" s="5"/>
    </row>
    <row r="15" spans="1:31" ht="38.25" customHeight="1" x14ac:dyDescent="0.3">
      <c r="A15" s="131" t="s">
        <v>93</v>
      </c>
      <c r="B15" s="232">
        <v>30</v>
      </c>
      <c r="C15" s="145">
        <v>11.4</v>
      </c>
      <c r="D15" s="146">
        <v>750</v>
      </c>
      <c r="E15" s="233"/>
      <c r="F15" s="145">
        <v>11.1</v>
      </c>
      <c r="G15" s="146"/>
      <c r="H15" s="233"/>
      <c r="I15" s="145"/>
      <c r="J15" s="146"/>
      <c r="K15" s="233"/>
      <c r="L15" s="145"/>
      <c r="M15" s="146"/>
      <c r="N15" s="233"/>
      <c r="O15" s="145"/>
      <c r="P15" s="146"/>
      <c r="Q15" s="121">
        <f t="shared" si="0"/>
        <v>30</v>
      </c>
      <c r="R15" s="122">
        <f t="shared" si="4"/>
        <v>22.5</v>
      </c>
      <c r="S15" s="123">
        <v>2</v>
      </c>
      <c r="T15" s="147"/>
      <c r="U15" s="148"/>
      <c r="V15" s="234">
        <f t="shared" si="1"/>
        <v>30</v>
      </c>
      <c r="W15" s="124">
        <f t="shared" si="2"/>
        <v>750</v>
      </c>
      <c r="X15" s="5"/>
      <c r="Y15" s="5"/>
      <c r="Z15" s="5"/>
      <c r="AA15" s="5"/>
      <c r="AB15" s="5"/>
      <c r="AC15" s="5"/>
    </row>
    <row r="16" spans="1:31" s="15" customFormat="1" ht="37.5" customHeight="1" x14ac:dyDescent="0.3">
      <c r="A16" s="131" t="s">
        <v>77</v>
      </c>
      <c r="B16" s="232"/>
      <c r="C16" s="145">
        <v>12.6</v>
      </c>
      <c r="D16" s="146"/>
      <c r="E16" s="233">
        <v>10</v>
      </c>
      <c r="F16" s="145">
        <v>10.9</v>
      </c>
      <c r="G16" s="146">
        <v>250</v>
      </c>
      <c r="H16" s="233"/>
      <c r="I16" s="145" t="s">
        <v>101</v>
      </c>
      <c r="J16" s="146"/>
      <c r="K16" s="233"/>
      <c r="L16" s="145"/>
      <c r="M16" s="146"/>
      <c r="N16" s="233"/>
      <c r="O16" s="145"/>
      <c r="P16" s="146"/>
      <c r="Q16" s="121">
        <f t="shared" si="0"/>
        <v>10</v>
      </c>
      <c r="R16" s="122">
        <v>23.5</v>
      </c>
      <c r="S16" s="123">
        <v>2</v>
      </c>
      <c r="T16" s="147"/>
      <c r="U16" s="148"/>
      <c r="V16" s="234">
        <f t="shared" si="1"/>
        <v>10</v>
      </c>
      <c r="W16" s="124">
        <f t="shared" si="2"/>
        <v>250</v>
      </c>
      <c r="X16" s="5"/>
      <c r="Y16" s="5"/>
      <c r="Z16" s="5"/>
      <c r="AA16" s="5"/>
      <c r="AB16" s="5"/>
      <c r="AC16" s="5"/>
      <c r="AD16"/>
      <c r="AE16"/>
    </row>
    <row r="17" spans="1:24" s="15" customFormat="1" ht="15.75" customHeight="1" thickBot="1" x14ac:dyDescent="0.35">
      <c r="A17" s="35"/>
      <c r="B17" s="32"/>
      <c r="G17" s="34"/>
      <c r="H17" s="32"/>
      <c r="I17" s="33"/>
      <c r="J17" s="45"/>
      <c r="K17" s="291"/>
      <c r="L17" s="291"/>
      <c r="M17" s="291"/>
      <c r="N17" s="291"/>
      <c r="O17" s="33"/>
      <c r="P17" s="34"/>
      <c r="Q17" s="55"/>
      <c r="R17" s="33"/>
      <c r="S17" s="33"/>
      <c r="T17" s="33"/>
      <c r="U17" s="33"/>
      <c r="V17" s="34"/>
      <c r="W17" s="34"/>
      <c r="X17" s="17"/>
    </row>
    <row r="18" spans="1:24" s="15" customFormat="1" thickBot="1" x14ac:dyDescent="0.35">
      <c r="A18" s="35"/>
      <c r="B18" s="32"/>
      <c r="C18" s="288" t="s">
        <v>17</v>
      </c>
      <c r="D18" s="289"/>
      <c r="E18" s="289"/>
      <c r="F18" s="290"/>
      <c r="G18" s="34"/>
      <c r="H18" s="32"/>
      <c r="I18" s="33"/>
      <c r="J18" s="109"/>
      <c r="K18" s="291"/>
      <c r="L18" s="291"/>
      <c r="M18" s="291"/>
      <c r="N18" s="291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5" customFormat="1" ht="27.75" customHeight="1" thickBot="1" x14ac:dyDescent="0.35">
      <c r="A19" s="35"/>
      <c r="B19" s="32"/>
      <c r="C19" s="20" t="s">
        <v>14</v>
      </c>
      <c r="D19" s="21" t="s">
        <v>3</v>
      </c>
      <c r="E19" s="22" t="s">
        <v>15</v>
      </c>
      <c r="F19" s="44" t="s">
        <v>16</v>
      </c>
      <c r="G19" s="34"/>
      <c r="H19" s="32"/>
      <c r="I19" s="33"/>
      <c r="J19" s="45"/>
      <c r="K19" s="291"/>
      <c r="L19" s="291"/>
      <c r="M19" s="291"/>
      <c r="N19" s="291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18.75" customHeight="1" x14ac:dyDescent="0.3">
      <c r="A20" s="35"/>
      <c r="B20" s="32"/>
      <c r="C20" s="24" t="s">
        <v>46</v>
      </c>
      <c r="D20" s="25">
        <v>40</v>
      </c>
      <c r="E20" s="40">
        <v>1500</v>
      </c>
      <c r="F20" s="26">
        <v>250</v>
      </c>
      <c r="G20" s="34"/>
      <c r="H20" s="32"/>
      <c r="I20" s="33"/>
      <c r="J20" s="45"/>
      <c r="K20" s="291"/>
      <c r="L20" s="291"/>
      <c r="M20" s="291"/>
      <c r="N20" s="291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8.75" customHeight="1" x14ac:dyDescent="0.3">
      <c r="A21" s="35"/>
      <c r="B21" s="32"/>
      <c r="C21" s="27" t="s">
        <v>47</v>
      </c>
      <c r="D21" s="23">
        <v>30</v>
      </c>
      <c r="E21" s="41">
        <v>750</v>
      </c>
      <c r="F21" s="28">
        <v>187.5</v>
      </c>
      <c r="G21" s="34"/>
      <c r="H21" s="32"/>
      <c r="I21" s="33"/>
      <c r="J21" s="45"/>
      <c r="K21" s="291"/>
      <c r="L21" s="291"/>
      <c r="M21" s="291"/>
      <c r="N21" s="291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ht="18.75" customHeight="1" x14ac:dyDescent="0.25">
      <c r="A22" s="35"/>
      <c r="B22" s="32"/>
      <c r="C22" s="27" t="s">
        <v>48</v>
      </c>
      <c r="D22" s="23">
        <v>20</v>
      </c>
      <c r="E22" s="41">
        <v>500</v>
      </c>
      <c r="F22" s="28">
        <v>125</v>
      </c>
      <c r="G22" s="34"/>
      <c r="H22" s="32"/>
      <c r="I22" s="33"/>
      <c r="J22" s="45"/>
      <c r="K22" s="291"/>
      <c r="L22" s="291"/>
      <c r="M22" s="291"/>
      <c r="N22" s="291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ht="15.75" thickBot="1" x14ac:dyDescent="0.3">
      <c r="A23" s="35"/>
      <c r="B23" s="32"/>
      <c r="C23" s="29" t="s">
        <v>49</v>
      </c>
      <c r="D23" s="30">
        <v>10</v>
      </c>
      <c r="E23" s="42">
        <v>250</v>
      </c>
      <c r="F23" s="31">
        <v>62.5</v>
      </c>
      <c r="G23" s="34"/>
      <c r="H23" s="32"/>
      <c r="I23" s="33"/>
      <c r="J23" s="45"/>
      <c r="K23" s="291"/>
      <c r="L23" s="291"/>
      <c r="M23" s="291"/>
      <c r="N23" s="291"/>
      <c r="O23" s="33"/>
      <c r="P23" s="34"/>
      <c r="Q23" s="33"/>
      <c r="R23" s="33"/>
      <c r="S23" s="33"/>
      <c r="T23" s="33"/>
      <c r="U23" s="33"/>
      <c r="V23" s="34"/>
      <c r="W23" s="34"/>
      <c r="X23" s="17"/>
    </row>
    <row r="24" spans="1:24" s="12" customFormat="1" x14ac:dyDescent="0.25">
      <c r="A24" s="35"/>
      <c r="B24" s="32"/>
      <c r="C24" s="33"/>
      <c r="D24" s="34"/>
      <c r="E24" s="32"/>
      <c r="F24" s="33"/>
      <c r="G24" s="34"/>
      <c r="H24" s="32"/>
      <c r="I24" s="33"/>
      <c r="J24" s="45"/>
      <c r="K24" s="291"/>
      <c r="L24" s="291"/>
      <c r="M24" s="291"/>
      <c r="N24" s="291"/>
      <c r="O24" s="33"/>
      <c r="P24" s="34"/>
      <c r="Q24" s="33"/>
      <c r="R24" s="33"/>
      <c r="S24" s="33"/>
      <c r="T24" s="33"/>
      <c r="U24" s="33"/>
      <c r="V24" s="34"/>
      <c r="W24" s="34"/>
      <c r="X24" s="17"/>
    </row>
    <row r="25" spans="1:24" s="12" customFormat="1" x14ac:dyDescent="0.25">
      <c r="A25" s="35"/>
      <c r="B25" s="32"/>
      <c r="C25" s="33"/>
      <c r="D25" s="34"/>
      <c r="E25" s="32"/>
      <c r="F25" s="33"/>
      <c r="G25" s="34"/>
      <c r="H25" s="32"/>
      <c r="I25" s="33"/>
      <c r="J25" s="45"/>
      <c r="K25" s="291"/>
      <c r="L25" s="291"/>
      <c r="M25" s="291"/>
      <c r="N25" s="291"/>
      <c r="O25" s="33"/>
      <c r="P25" s="34"/>
      <c r="Q25" s="33"/>
      <c r="R25" s="33"/>
      <c r="S25" s="33"/>
      <c r="T25" s="33"/>
      <c r="U25" s="33"/>
      <c r="V25" s="34"/>
      <c r="W25" s="34"/>
      <c r="X25" s="17"/>
    </row>
    <row r="26" spans="1:24" x14ac:dyDescent="0.25">
      <c r="J26" s="45"/>
      <c r="K26" s="291"/>
      <c r="L26" s="291"/>
      <c r="M26" s="291"/>
      <c r="N26" s="291"/>
    </row>
    <row r="27" spans="1:24" x14ac:dyDescent="0.25">
      <c r="J27" s="45"/>
      <c r="K27" s="291"/>
      <c r="L27" s="291"/>
      <c r="M27" s="291"/>
      <c r="N27" s="291"/>
    </row>
  </sheetData>
  <sheetProtection selectLockedCells="1"/>
  <sortState ref="A5:W15">
    <sortCondition descending="1" ref="V5:V15"/>
  </sortState>
  <mergeCells count="15">
    <mergeCell ref="K18:N18"/>
    <mergeCell ref="A1:W1"/>
    <mergeCell ref="E2:W2"/>
    <mergeCell ref="A3:W3"/>
    <mergeCell ref="C18:F18"/>
    <mergeCell ref="K17:N17"/>
    <mergeCell ref="K25:N25"/>
    <mergeCell ref="K26:N26"/>
    <mergeCell ref="K27:N27"/>
    <mergeCell ref="K19:N19"/>
    <mergeCell ref="K20:N20"/>
    <mergeCell ref="K21:N21"/>
    <mergeCell ref="K22:N22"/>
    <mergeCell ref="K23:N23"/>
    <mergeCell ref="K24:N24"/>
  </mergeCells>
  <printOptions horizontalCentered="1"/>
  <pageMargins left="0.21" right="0.26" top="0.32" bottom="0.34" header="0.3" footer="0.3"/>
  <pageSetup paperSize="5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tabSelected="1" zoomScale="75" zoomScaleNormal="75" workbookViewId="0">
      <selection activeCell="J23" sqref="J23"/>
    </sheetView>
  </sheetViews>
  <sheetFormatPr defaultRowHeight="15" x14ac:dyDescent="0.25"/>
  <cols>
    <col min="1" max="1" width="23.42578125" style="10" customWidth="1"/>
    <col min="2" max="2" width="5.5703125" style="39" customWidth="1"/>
    <col min="3" max="3" width="7.5703125" customWidth="1"/>
    <col min="4" max="4" width="11.42578125" customWidth="1"/>
    <col min="5" max="5" width="8.28515625" style="43" customWidth="1"/>
    <col min="6" max="6" width="9.7109375" customWidth="1"/>
    <col min="7" max="7" width="12" bestFit="1" customWidth="1"/>
    <col min="8" max="8" width="6" style="43" customWidth="1"/>
    <col min="9" max="9" width="7.5703125" customWidth="1"/>
    <col min="10" max="10" width="12.140625" customWidth="1"/>
    <col min="11" max="11" width="5.85546875" style="39" customWidth="1"/>
    <col min="12" max="12" width="8" customWidth="1"/>
    <col min="13" max="13" width="11.85546875" customWidth="1"/>
    <col min="14" max="14" width="6.140625" style="39" customWidth="1"/>
    <col min="15" max="15" width="8.28515625" customWidth="1"/>
    <col min="16" max="16" width="12" bestFit="1" customWidth="1"/>
    <col min="17" max="17" width="9.28515625" bestFit="1" customWidth="1"/>
    <col min="18" max="18" width="9.85546875" customWidth="1"/>
    <col min="19" max="19" width="8.7109375" customWidth="1"/>
    <col min="20" max="20" width="11.140625" customWidth="1"/>
    <col min="21" max="21" width="12" bestFit="1" customWidth="1"/>
    <col min="22" max="22" width="12.28515625" customWidth="1"/>
    <col min="23" max="23" width="14.7109375" customWidth="1"/>
    <col min="24" max="24" width="13.28515625" customWidth="1"/>
  </cols>
  <sheetData>
    <row r="1" spans="1:31" ht="22.9" thickBot="1" x14ac:dyDescent="0.4">
      <c r="A1" s="281" t="s">
        <v>110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3"/>
      <c r="X1" s="1"/>
      <c r="Y1" s="1"/>
      <c r="Z1" s="1"/>
      <c r="AA1" s="1"/>
      <c r="AB1" s="1"/>
      <c r="AC1" s="1"/>
      <c r="AD1" s="1"/>
      <c r="AE1" s="2"/>
    </row>
    <row r="2" spans="1:31" ht="25.5" customHeight="1" thickBot="1" x14ac:dyDescent="0.35">
      <c r="A2" s="284" t="s">
        <v>12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6"/>
      <c r="X2" s="5"/>
      <c r="Y2" s="5"/>
      <c r="Z2" s="5"/>
      <c r="AA2" s="5"/>
      <c r="AB2" s="5"/>
      <c r="AC2" s="5"/>
      <c r="AD2" s="5"/>
    </row>
    <row r="3" spans="1:31" ht="33.75" customHeight="1" thickBot="1" x14ac:dyDescent="0.35">
      <c r="A3" s="97" t="s">
        <v>1</v>
      </c>
      <c r="B3" s="98">
        <v>1</v>
      </c>
      <c r="C3" s="98" t="s">
        <v>2</v>
      </c>
      <c r="D3" s="71" t="s">
        <v>13</v>
      </c>
      <c r="E3" s="98">
        <v>2</v>
      </c>
      <c r="F3" s="98" t="s">
        <v>2</v>
      </c>
      <c r="G3" s="98" t="s">
        <v>13</v>
      </c>
      <c r="H3" s="98">
        <v>3</v>
      </c>
      <c r="I3" s="98" t="s">
        <v>2</v>
      </c>
      <c r="J3" s="98" t="s">
        <v>13</v>
      </c>
      <c r="K3" s="98">
        <v>4</v>
      </c>
      <c r="L3" s="98" t="s">
        <v>2</v>
      </c>
      <c r="M3" s="98" t="s">
        <v>13</v>
      </c>
      <c r="N3" s="98">
        <v>5</v>
      </c>
      <c r="O3" s="98" t="s">
        <v>2</v>
      </c>
      <c r="P3" s="98" t="s">
        <v>13</v>
      </c>
      <c r="Q3" s="73" t="s">
        <v>18</v>
      </c>
      <c r="R3" s="99" t="s">
        <v>4</v>
      </c>
      <c r="S3" s="99" t="s">
        <v>5</v>
      </c>
      <c r="T3" s="73" t="s">
        <v>19</v>
      </c>
      <c r="U3" s="73" t="s">
        <v>20</v>
      </c>
      <c r="V3" s="100" t="s">
        <v>21</v>
      </c>
      <c r="W3" s="101" t="s">
        <v>22</v>
      </c>
      <c r="X3" s="49"/>
      <c r="Y3" s="6"/>
      <c r="Z3" s="6"/>
      <c r="AA3" s="6"/>
      <c r="AB3" s="6"/>
      <c r="AC3" s="6"/>
      <c r="AD3" s="7"/>
    </row>
    <row r="4" spans="1:31" s="13" customFormat="1" ht="38.25" customHeight="1" x14ac:dyDescent="0.3">
      <c r="A4" s="116" t="s">
        <v>150</v>
      </c>
      <c r="B4" s="229">
        <v>20</v>
      </c>
      <c r="C4" s="149">
        <v>80</v>
      </c>
      <c r="D4" s="258">
        <v>500</v>
      </c>
      <c r="E4" s="230"/>
      <c r="F4" s="149">
        <v>0</v>
      </c>
      <c r="G4" s="140"/>
      <c r="H4" s="230"/>
      <c r="I4" s="149"/>
      <c r="J4" s="140"/>
      <c r="K4" s="230"/>
      <c r="L4" s="149"/>
      <c r="M4" s="140"/>
      <c r="N4" s="230"/>
      <c r="O4" s="149" t="s">
        <v>101</v>
      </c>
      <c r="P4" s="140"/>
      <c r="Q4" s="112">
        <f t="shared" ref="Q4:Q15" si="0">B4+E4+H4+K4+N4</f>
        <v>20</v>
      </c>
      <c r="R4" s="113">
        <v>80</v>
      </c>
      <c r="S4" s="114">
        <v>2</v>
      </c>
      <c r="T4" s="141"/>
      <c r="U4" s="142"/>
      <c r="V4" s="231">
        <f t="shared" ref="V4:V15" si="1">Q4+T4</f>
        <v>20</v>
      </c>
      <c r="W4" s="115">
        <f t="shared" ref="W4:W15" si="2">D4+G4+J4+M4+P4+U4</f>
        <v>500</v>
      </c>
      <c r="X4" s="5"/>
      <c r="Y4" s="5"/>
      <c r="Z4" s="5"/>
      <c r="AA4" s="5"/>
      <c r="AB4" s="5"/>
      <c r="AC4" s="5"/>
      <c r="AD4"/>
      <c r="AE4"/>
    </row>
    <row r="5" spans="1:31" ht="38.25" customHeight="1" x14ac:dyDescent="0.3">
      <c r="A5" s="116" t="s">
        <v>72</v>
      </c>
      <c r="B5" s="229">
        <v>40</v>
      </c>
      <c r="C5" s="149">
        <v>83</v>
      </c>
      <c r="D5" s="256">
        <v>1500</v>
      </c>
      <c r="E5" s="230">
        <v>20</v>
      </c>
      <c r="F5" s="149">
        <v>78</v>
      </c>
      <c r="G5" s="140">
        <v>500</v>
      </c>
      <c r="H5" s="230"/>
      <c r="I5" s="149"/>
      <c r="J5" s="144"/>
      <c r="K5" s="230"/>
      <c r="L5" s="149"/>
      <c r="M5" s="140"/>
      <c r="N5" s="230"/>
      <c r="O5" s="149" t="s">
        <v>101</v>
      </c>
      <c r="P5" s="140"/>
      <c r="Q5" s="112">
        <f t="shared" si="0"/>
        <v>60</v>
      </c>
      <c r="R5" s="113">
        <v>161</v>
      </c>
      <c r="S5" s="114">
        <v>2</v>
      </c>
      <c r="T5" s="105"/>
      <c r="U5" s="120"/>
      <c r="V5" s="231">
        <f t="shared" si="1"/>
        <v>60</v>
      </c>
      <c r="W5" s="115">
        <f t="shared" si="2"/>
        <v>2000</v>
      </c>
      <c r="X5" s="48"/>
      <c r="Y5" s="14"/>
      <c r="Z5" s="14"/>
      <c r="AA5" s="14"/>
      <c r="AB5" s="14"/>
      <c r="AC5" s="14"/>
      <c r="AD5" s="14"/>
      <c r="AE5" s="13"/>
    </row>
    <row r="6" spans="1:31" ht="38.25" customHeight="1" x14ac:dyDescent="0.3">
      <c r="A6" s="116" t="s">
        <v>70</v>
      </c>
      <c r="B6" s="229"/>
      <c r="C6" s="149">
        <v>76</v>
      </c>
      <c r="D6" s="258"/>
      <c r="E6" s="230"/>
      <c r="F6" s="149">
        <v>0</v>
      </c>
      <c r="G6" s="140"/>
      <c r="H6" s="230"/>
      <c r="I6" s="149" t="s">
        <v>101</v>
      </c>
      <c r="J6" s="140"/>
      <c r="K6" s="230"/>
      <c r="L6" s="149"/>
      <c r="M6" s="140"/>
      <c r="N6" s="230"/>
      <c r="O6" s="149"/>
      <c r="P6" s="140"/>
      <c r="Q6" s="112">
        <f t="shared" si="0"/>
        <v>0</v>
      </c>
      <c r="R6" s="113">
        <v>76</v>
      </c>
      <c r="S6" s="114">
        <v>2</v>
      </c>
      <c r="T6" s="141"/>
      <c r="U6" s="142"/>
      <c r="V6" s="231">
        <f t="shared" si="1"/>
        <v>0</v>
      </c>
      <c r="W6" s="115">
        <f t="shared" si="2"/>
        <v>0</v>
      </c>
      <c r="X6" s="5"/>
      <c r="Y6" s="5"/>
      <c r="Z6" s="5"/>
      <c r="AA6" s="5"/>
      <c r="AB6" s="5"/>
      <c r="AC6" s="5"/>
    </row>
    <row r="7" spans="1:31" ht="38.25" customHeight="1" x14ac:dyDescent="0.3">
      <c r="A7" s="116" t="s">
        <v>73</v>
      </c>
      <c r="B7" s="229"/>
      <c r="C7" s="149">
        <v>68.5</v>
      </c>
      <c r="D7" s="258"/>
      <c r="E7" s="230">
        <v>10</v>
      </c>
      <c r="F7" s="149">
        <v>71.5</v>
      </c>
      <c r="G7" s="140">
        <v>250</v>
      </c>
      <c r="H7" s="230"/>
      <c r="I7" s="149" t="s">
        <v>101</v>
      </c>
      <c r="J7" s="140"/>
      <c r="K7" s="230"/>
      <c r="L7" s="149" t="s">
        <v>101</v>
      </c>
      <c r="M7" s="140"/>
      <c r="N7" s="230"/>
      <c r="O7" s="149" t="s">
        <v>101</v>
      </c>
      <c r="P7" s="140"/>
      <c r="Q7" s="112">
        <f t="shared" si="0"/>
        <v>10</v>
      </c>
      <c r="R7" s="113">
        <v>140</v>
      </c>
      <c r="S7" s="114">
        <v>2</v>
      </c>
      <c r="T7" s="141"/>
      <c r="U7" s="142"/>
      <c r="V7" s="231">
        <f t="shared" si="1"/>
        <v>10</v>
      </c>
      <c r="W7" s="115">
        <f t="shared" si="2"/>
        <v>250</v>
      </c>
      <c r="X7" s="5"/>
      <c r="Y7" s="5"/>
      <c r="Z7" s="5"/>
      <c r="AA7" s="5"/>
      <c r="AB7" s="5"/>
      <c r="AC7" s="5"/>
    </row>
    <row r="8" spans="1:31" ht="38.25" customHeight="1" x14ac:dyDescent="0.3">
      <c r="A8" s="116" t="s">
        <v>69</v>
      </c>
      <c r="B8" s="229"/>
      <c r="C8" s="149">
        <v>0</v>
      </c>
      <c r="D8" s="259"/>
      <c r="E8" s="230">
        <v>40</v>
      </c>
      <c r="F8" s="149">
        <v>83.5</v>
      </c>
      <c r="G8" s="140">
        <v>1500</v>
      </c>
      <c r="H8" s="230"/>
      <c r="I8" s="149"/>
      <c r="J8" s="144"/>
      <c r="K8" s="230"/>
      <c r="L8" s="149" t="s">
        <v>101</v>
      </c>
      <c r="M8" s="140"/>
      <c r="N8" s="230"/>
      <c r="O8" s="149" t="s">
        <v>101</v>
      </c>
      <c r="P8" s="140"/>
      <c r="Q8" s="112">
        <f t="shared" si="0"/>
        <v>40</v>
      </c>
      <c r="R8" s="113">
        <v>83.5</v>
      </c>
      <c r="S8" s="114">
        <v>2</v>
      </c>
      <c r="T8" s="141"/>
      <c r="U8" s="142"/>
      <c r="V8" s="231">
        <f t="shared" si="1"/>
        <v>40</v>
      </c>
      <c r="W8" s="115">
        <f t="shared" si="2"/>
        <v>1500</v>
      </c>
      <c r="X8" s="5"/>
      <c r="Y8" s="5"/>
      <c r="Z8" s="5"/>
      <c r="AA8" s="5"/>
      <c r="AB8" s="5"/>
      <c r="AC8" s="5"/>
    </row>
    <row r="9" spans="1:31" ht="38.25" customHeight="1" x14ac:dyDescent="0.3">
      <c r="A9" s="116" t="s">
        <v>151</v>
      </c>
      <c r="B9" s="229">
        <v>30</v>
      </c>
      <c r="C9" s="150">
        <v>82.5</v>
      </c>
      <c r="D9" s="257">
        <v>750</v>
      </c>
      <c r="E9" s="230"/>
      <c r="F9" s="150">
        <v>0</v>
      </c>
      <c r="G9" s="144"/>
      <c r="H9" s="230"/>
      <c r="I9" s="150" t="s">
        <v>101</v>
      </c>
      <c r="J9" s="144"/>
      <c r="K9" s="230"/>
      <c r="L9" s="150" t="s">
        <v>101</v>
      </c>
      <c r="M9" s="144"/>
      <c r="N9" s="230"/>
      <c r="O9" s="150" t="s">
        <v>101</v>
      </c>
      <c r="P9" s="144"/>
      <c r="Q9" s="112">
        <f t="shared" si="0"/>
        <v>30</v>
      </c>
      <c r="R9" s="113">
        <v>82.5</v>
      </c>
      <c r="S9" s="114">
        <v>2</v>
      </c>
      <c r="T9" s="141"/>
      <c r="U9" s="142"/>
      <c r="V9" s="231">
        <f t="shared" si="1"/>
        <v>30</v>
      </c>
      <c r="W9" s="115">
        <f t="shared" si="2"/>
        <v>750</v>
      </c>
      <c r="X9" s="5"/>
      <c r="Y9" s="5"/>
      <c r="Z9" s="5"/>
      <c r="AA9" s="5"/>
      <c r="AB9" s="5"/>
      <c r="AC9" s="5"/>
    </row>
    <row r="10" spans="1:31" ht="38.25" customHeight="1" x14ac:dyDescent="0.3">
      <c r="A10" s="116" t="s">
        <v>152</v>
      </c>
      <c r="B10" s="229">
        <v>5</v>
      </c>
      <c r="C10" s="150">
        <v>78.5</v>
      </c>
      <c r="D10" s="257">
        <v>125</v>
      </c>
      <c r="E10" s="230">
        <v>30</v>
      </c>
      <c r="F10" s="150">
        <v>81</v>
      </c>
      <c r="G10" s="144">
        <v>750</v>
      </c>
      <c r="H10" s="230"/>
      <c r="I10" s="150" t="s">
        <v>101</v>
      </c>
      <c r="J10" s="144"/>
      <c r="K10" s="230"/>
      <c r="L10" s="150"/>
      <c r="M10" s="144"/>
      <c r="N10" s="230"/>
      <c r="O10" s="150" t="s">
        <v>101</v>
      </c>
      <c r="P10" s="144"/>
      <c r="Q10" s="112">
        <v>0</v>
      </c>
      <c r="R10" s="113">
        <v>159.5</v>
      </c>
      <c r="S10" s="114">
        <v>2</v>
      </c>
      <c r="T10" s="141"/>
      <c r="U10" s="142"/>
      <c r="V10" s="231">
        <f t="shared" si="1"/>
        <v>0</v>
      </c>
      <c r="W10" s="115">
        <f t="shared" si="2"/>
        <v>875</v>
      </c>
      <c r="X10" s="8"/>
      <c r="Y10" s="8"/>
      <c r="Z10" s="8"/>
      <c r="AA10" s="8"/>
      <c r="AB10" s="8"/>
      <c r="AC10" s="8"/>
      <c r="AD10" s="9"/>
    </row>
    <row r="11" spans="1:31" ht="38.25" customHeight="1" x14ac:dyDescent="0.3">
      <c r="A11" s="116" t="s">
        <v>153</v>
      </c>
      <c r="B11" s="229">
        <v>5</v>
      </c>
      <c r="C11" s="149">
        <v>78.5</v>
      </c>
      <c r="D11" s="257">
        <v>125</v>
      </c>
      <c r="E11" s="230"/>
      <c r="F11" s="149">
        <v>0</v>
      </c>
      <c r="G11" s="140"/>
      <c r="H11" s="230"/>
      <c r="I11" s="149" t="s">
        <v>101</v>
      </c>
      <c r="J11" s="144"/>
      <c r="K11" s="230"/>
      <c r="L11" s="149" t="s">
        <v>101</v>
      </c>
      <c r="M11" s="140"/>
      <c r="N11" s="230"/>
      <c r="O11" s="149" t="s">
        <v>101</v>
      </c>
      <c r="P11" s="140"/>
      <c r="Q11" s="112">
        <f t="shared" si="0"/>
        <v>5</v>
      </c>
      <c r="R11" s="113">
        <v>78.5</v>
      </c>
      <c r="S11" s="114">
        <v>2</v>
      </c>
      <c r="T11" s="141"/>
      <c r="U11" s="142"/>
      <c r="V11" s="231">
        <f t="shared" si="1"/>
        <v>5</v>
      </c>
      <c r="W11" s="115">
        <f t="shared" si="2"/>
        <v>125</v>
      </c>
      <c r="X11" s="50"/>
      <c r="Y11" s="5"/>
      <c r="Z11" s="5"/>
      <c r="AA11" s="5"/>
      <c r="AB11" s="5"/>
      <c r="AC11" s="5"/>
    </row>
    <row r="12" spans="1:31" ht="38.25" customHeight="1" x14ac:dyDescent="0.3">
      <c r="A12" s="116" t="s">
        <v>154</v>
      </c>
      <c r="B12" s="229"/>
      <c r="C12" s="149">
        <v>0</v>
      </c>
      <c r="D12" s="258"/>
      <c r="E12" s="230"/>
      <c r="F12" s="149">
        <v>0</v>
      </c>
      <c r="G12" s="140"/>
      <c r="H12" s="230"/>
      <c r="I12" s="149" t="s">
        <v>101</v>
      </c>
      <c r="J12" s="140"/>
      <c r="K12" s="230"/>
      <c r="L12" s="149" t="s">
        <v>101</v>
      </c>
      <c r="M12" s="140"/>
      <c r="N12" s="230"/>
      <c r="O12" s="149" t="s">
        <v>101</v>
      </c>
      <c r="P12" s="140"/>
      <c r="Q12" s="112">
        <f t="shared" si="0"/>
        <v>0</v>
      </c>
      <c r="R12" s="113" t="s">
        <v>101</v>
      </c>
      <c r="S12" s="114">
        <v>2</v>
      </c>
      <c r="T12" s="141"/>
      <c r="U12" s="142"/>
      <c r="V12" s="231">
        <f t="shared" si="1"/>
        <v>0</v>
      </c>
      <c r="W12" s="115">
        <f t="shared" si="2"/>
        <v>0</v>
      </c>
      <c r="X12" s="5"/>
      <c r="Y12" s="5"/>
      <c r="Z12" s="5"/>
      <c r="AA12" s="5"/>
      <c r="AB12" s="5"/>
      <c r="AC12" s="5"/>
    </row>
    <row r="13" spans="1:31" ht="38.25" customHeight="1" x14ac:dyDescent="0.3">
      <c r="A13" s="116" t="s">
        <v>71</v>
      </c>
      <c r="B13" s="229"/>
      <c r="C13" s="149">
        <v>0</v>
      </c>
      <c r="D13" s="257"/>
      <c r="E13" s="230"/>
      <c r="F13" s="149">
        <v>0</v>
      </c>
      <c r="G13" s="140"/>
      <c r="H13" s="230"/>
      <c r="I13" s="149" t="s">
        <v>101</v>
      </c>
      <c r="J13" s="144"/>
      <c r="K13" s="230"/>
      <c r="L13" s="149" t="s">
        <v>101</v>
      </c>
      <c r="M13" s="140"/>
      <c r="N13" s="230"/>
      <c r="O13" s="149" t="s">
        <v>101</v>
      </c>
      <c r="P13" s="140"/>
      <c r="Q13" s="112">
        <f t="shared" si="0"/>
        <v>0</v>
      </c>
      <c r="R13" s="113" t="s">
        <v>101</v>
      </c>
      <c r="S13" s="114">
        <v>2</v>
      </c>
      <c r="T13" s="141"/>
      <c r="U13" s="142"/>
      <c r="V13" s="231">
        <f t="shared" si="1"/>
        <v>0</v>
      </c>
      <c r="W13" s="115">
        <f t="shared" si="2"/>
        <v>0</v>
      </c>
      <c r="X13" s="5"/>
      <c r="Y13" s="5"/>
      <c r="Z13" s="5"/>
      <c r="AA13" s="5"/>
      <c r="AB13" s="5"/>
      <c r="AC13" s="5"/>
    </row>
    <row r="14" spans="1:31" ht="38.25" customHeight="1" x14ac:dyDescent="0.3">
      <c r="A14" s="116" t="s">
        <v>155</v>
      </c>
      <c r="B14" s="229"/>
      <c r="C14" s="149">
        <v>0</v>
      </c>
      <c r="D14" s="258"/>
      <c r="E14" s="230"/>
      <c r="F14" s="149">
        <v>0</v>
      </c>
      <c r="G14" s="140"/>
      <c r="H14" s="230"/>
      <c r="I14" s="149" t="s">
        <v>101</v>
      </c>
      <c r="J14" s="140"/>
      <c r="K14" s="230"/>
      <c r="L14" s="149" t="s">
        <v>101</v>
      </c>
      <c r="M14" s="140"/>
      <c r="N14" s="230"/>
      <c r="O14" s="149" t="s">
        <v>101</v>
      </c>
      <c r="P14" s="140"/>
      <c r="Q14" s="112">
        <f t="shared" si="0"/>
        <v>0</v>
      </c>
      <c r="R14" s="113" t="s">
        <v>101</v>
      </c>
      <c r="S14" s="114">
        <v>2</v>
      </c>
      <c r="T14" s="141"/>
      <c r="U14" s="142"/>
      <c r="V14" s="231">
        <f t="shared" si="1"/>
        <v>0</v>
      </c>
      <c r="W14" s="115">
        <f t="shared" si="2"/>
        <v>0</v>
      </c>
      <c r="X14" s="5"/>
      <c r="Y14" s="5"/>
      <c r="Z14" s="5"/>
      <c r="AA14" s="5"/>
      <c r="AB14" s="5"/>
      <c r="AC14" s="5"/>
    </row>
    <row r="15" spans="1:31" s="15" customFormat="1" ht="37.5" customHeight="1" x14ac:dyDescent="0.3">
      <c r="A15" s="116" t="s">
        <v>156</v>
      </c>
      <c r="B15" s="229"/>
      <c r="C15" s="150">
        <v>0</v>
      </c>
      <c r="D15" s="257"/>
      <c r="E15" s="230"/>
      <c r="F15" s="150">
        <v>0</v>
      </c>
      <c r="G15" s="144"/>
      <c r="H15" s="230"/>
      <c r="I15" s="150" t="s">
        <v>101</v>
      </c>
      <c r="J15" s="144"/>
      <c r="K15" s="230"/>
      <c r="L15" s="150" t="s">
        <v>101</v>
      </c>
      <c r="M15" s="144"/>
      <c r="N15" s="230"/>
      <c r="O15" s="150" t="s">
        <v>101</v>
      </c>
      <c r="P15" s="144"/>
      <c r="Q15" s="112">
        <f t="shared" si="0"/>
        <v>0</v>
      </c>
      <c r="R15" s="113" t="s">
        <v>101</v>
      </c>
      <c r="S15" s="114">
        <v>2</v>
      </c>
      <c r="T15" s="141"/>
      <c r="U15" s="142"/>
      <c r="V15" s="231">
        <f t="shared" si="1"/>
        <v>0</v>
      </c>
      <c r="W15" s="115">
        <f t="shared" si="2"/>
        <v>0</v>
      </c>
      <c r="X15" s="17"/>
    </row>
    <row r="16" spans="1:31" s="15" customFormat="1" ht="15.75" customHeight="1" thickBot="1" x14ac:dyDescent="0.35">
      <c r="A16" s="35"/>
      <c r="B16" s="32"/>
      <c r="O16" s="33"/>
      <c r="P16" s="34"/>
      <c r="Q16" s="55"/>
      <c r="R16" s="33"/>
      <c r="S16" s="33"/>
      <c r="T16" s="33"/>
      <c r="U16" s="33"/>
      <c r="V16" s="34"/>
      <c r="W16" s="34"/>
      <c r="X16" s="17"/>
    </row>
    <row r="17" spans="1:24" s="15" customFormat="1" thickBot="1" x14ac:dyDescent="0.35">
      <c r="A17" s="35"/>
      <c r="B17" s="32"/>
      <c r="C17" s="288" t="s">
        <v>17</v>
      </c>
      <c r="D17" s="289"/>
      <c r="E17" s="289"/>
      <c r="F17" s="290"/>
      <c r="O17" s="33"/>
      <c r="P17" s="34"/>
      <c r="Q17" s="33"/>
      <c r="R17" s="33"/>
      <c r="S17" s="33"/>
      <c r="T17" s="33"/>
      <c r="U17" s="33"/>
      <c r="V17" s="34"/>
      <c r="W17" s="34"/>
      <c r="X17" s="17"/>
    </row>
    <row r="18" spans="1:24" s="12" customFormat="1" ht="27.75" customHeight="1" thickBot="1" x14ac:dyDescent="0.35">
      <c r="A18" s="35"/>
      <c r="B18" s="32"/>
      <c r="C18" s="20" t="s">
        <v>14</v>
      </c>
      <c r="D18" s="21" t="s">
        <v>3</v>
      </c>
      <c r="E18" s="22" t="s">
        <v>15</v>
      </c>
      <c r="F18" s="44" t="s">
        <v>16</v>
      </c>
      <c r="G18" s="34"/>
      <c r="H18" s="32"/>
      <c r="I18" s="57"/>
      <c r="J18" s="15"/>
      <c r="K18" s="32"/>
      <c r="L18" s="33"/>
      <c r="M18" s="34"/>
      <c r="N18" s="32"/>
      <c r="O18" s="33"/>
      <c r="P18" s="34"/>
      <c r="Q18" s="33"/>
      <c r="R18" s="33"/>
      <c r="S18" s="33"/>
      <c r="T18" s="33"/>
      <c r="U18" s="33"/>
      <c r="V18" s="34"/>
      <c r="W18" s="34"/>
      <c r="X18" s="17"/>
    </row>
    <row r="19" spans="1:24" s="12" customFormat="1" ht="18.75" customHeight="1" x14ac:dyDescent="0.3">
      <c r="A19" s="35"/>
      <c r="B19" s="32"/>
      <c r="C19" s="24" t="s">
        <v>46</v>
      </c>
      <c r="D19" s="25">
        <v>40</v>
      </c>
      <c r="E19" s="40">
        <v>1500</v>
      </c>
      <c r="F19" s="26">
        <v>250</v>
      </c>
      <c r="G19" s="15"/>
      <c r="H19" s="15"/>
      <c r="I19" s="59"/>
      <c r="J19" s="56"/>
      <c r="K19" s="56"/>
      <c r="L19" s="58"/>
      <c r="M19" s="56"/>
      <c r="N19" s="33"/>
      <c r="O19" s="33"/>
      <c r="P19" s="34"/>
      <c r="Q19" s="33"/>
      <c r="R19" s="33"/>
      <c r="S19" s="33"/>
      <c r="T19" s="33"/>
      <c r="U19" s="33"/>
      <c r="V19" s="34"/>
      <c r="W19" s="34"/>
      <c r="X19" s="17"/>
    </row>
    <row r="20" spans="1:24" s="12" customFormat="1" ht="18.75" customHeight="1" x14ac:dyDescent="0.3">
      <c r="A20" s="35"/>
      <c r="B20" s="32"/>
      <c r="C20" s="27" t="s">
        <v>47</v>
      </c>
      <c r="D20" s="23">
        <v>30</v>
      </c>
      <c r="E20" s="41">
        <v>750</v>
      </c>
      <c r="F20" s="28">
        <v>187.5</v>
      </c>
      <c r="G20" s="34"/>
      <c r="H20" s="32"/>
      <c r="I20" s="53"/>
      <c r="J20" s="60"/>
      <c r="K20" s="56"/>
      <c r="L20" s="33"/>
      <c r="M20" s="34"/>
      <c r="N20" s="32"/>
      <c r="O20" s="33"/>
      <c r="P20" s="34"/>
      <c r="Q20" s="33"/>
      <c r="R20" s="33"/>
      <c r="S20" s="33"/>
      <c r="T20" s="33"/>
      <c r="U20" s="33"/>
      <c r="V20" s="34"/>
      <c r="W20" s="34"/>
      <c r="X20" s="17"/>
    </row>
    <row r="21" spans="1:24" s="12" customFormat="1" ht="15.6" x14ac:dyDescent="0.3">
      <c r="A21" s="35"/>
      <c r="B21" s="32"/>
      <c r="C21" s="27" t="s">
        <v>48</v>
      </c>
      <c r="D21" s="23">
        <v>20</v>
      </c>
      <c r="E21" s="41">
        <v>500</v>
      </c>
      <c r="F21" s="28">
        <v>125</v>
      </c>
      <c r="G21" s="34"/>
      <c r="H21" s="32"/>
      <c r="I21" s="33"/>
      <c r="J21" s="53"/>
      <c r="K21" s="32"/>
      <c r="L21" s="33"/>
      <c r="M21" s="34"/>
      <c r="N21" s="32"/>
      <c r="O21" s="33"/>
      <c r="P21" s="34"/>
      <c r="Q21" s="33"/>
      <c r="R21" s="33"/>
      <c r="S21" s="33"/>
      <c r="T21" s="33"/>
      <c r="U21" s="33"/>
      <c r="V21" s="34"/>
      <c r="W21" s="34"/>
      <c r="X21" s="17"/>
    </row>
    <row r="22" spans="1:24" s="12" customFormat="1" ht="16.5" thickBot="1" x14ac:dyDescent="0.3">
      <c r="A22" s="35"/>
      <c r="B22" s="32"/>
      <c r="C22" s="29" t="s">
        <v>49</v>
      </c>
      <c r="D22" s="30">
        <v>10</v>
      </c>
      <c r="E22" s="42">
        <v>250</v>
      </c>
      <c r="F22" s="31">
        <v>62.5</v>
      </c>
      <c r="G22" s="34"/>
      <c r="H22" s="32"/>
      <c r="I22" s="33"/>
      <c r="J22" s="53"/>
      <c r="K22" s="32"/>
      <c r="L22" s="33"/>
      <c r="M22" s="34"/>
      <c r="N22" s="32"/>
      <c r="O22" s="33"/>
      <c r="P22" s="34"/>
      <c r="Q22" s="33"/>
      <c r="R22" s="33"/>
      <c r="S22" s="33"/>
      <c r="T22" s="33"/>
      <c r="U22" s="33"/>
      <c r="V22" s="34"/>
      <c r="W22" s="34"/>
      <c r="X22" s="17"/>
    </row>
    <row r="23" spans="1:24" s="12" customFormat="1" x14ac:dyDescent="0.25">
      <c r="A23" s="35"/>
      <c r="B23" s="32"/>
      <c r="C23" s="33"/>
      <c r="D23" s="34"/>
      <c r="E23" s="32"/>
      <c r="F23" s="33"/>
      <c r="G23" s="34"/>
      <c r="H23" s="32"/>
      <c r="I23" s="33"/>
      <c r="J23" s="54"/>
      <c r="K23" s="32"/>
      <c r="L23" s="33"/>
      <c r="M23" s="34"/>
      <c r="N23" s="32"/>
      <c r="O23" s="33"/>
      <c r="P23" s="34"/>
      <c r="Q23" s="33"/>
      <c r="R23" s="33"/>
      <c r="S23" s="33"/>
      <c r="T23" s="33"/>
      <c r="U23" s="33"/>
      <c r="V23" s="34"/>
      <c r="W23" s="34"/>
      <c r="X23" s="17"/>
    </row>
  </sheetData>
  <sheetProtection selectLockedCells="1"/>
  <sortState ref="A5:W15">
    <sortCondition descending="1" ref="S5:S15"/>
    <sortCondition descending="1" ref="R5:R15"/>
  </sortState>
  <mergeCells count="3">
    <mergeCell ref="A1:W1"/>
    <mergeCell ref="A2:W2"/>
    <mergeCell ref="C17:F17"/>
  </mergeCells>
  <printOptions horizontalCentered="1"/>
  <pageMargins left="0.23622047244094491" right="0.23622047244094491" top="0" bottom="0" header="0" footer="0"/>
  <pageSetup paperSize="5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BB</vt:lpstr>
      <vt:lpstr>TR</vt:lpstr>
      <vt:lpstr>SB</vt:lpstr>
      <vt:lpstr>SW</vt:lpstr>
      <vt:lpstr>JSR</vt:lpstr>
      <vt:lpstr>LBR</vt:lpstr>
      <vt:lpstr>JGB</vt:lpstr>
      <vt:lpstr>CR</vt:lpstr>
      <vt:lpstr>BR</vt:lpstr>
      <vt:lpstr>NSB</vt:lpstr>
      <vt:lpstr>NBB</vt:lpstr>
      <vt:lpstr>NBR</vt:lpstr>
      <vt:lpstr>Go Round Winners</vt:lpstr>
      <vt:lpstr>Payout List</vt:lpstr>
      <vt:lpstr>Sheet1</vt:lpstr>
      <vt:lpstr>BB!Print_Area</vt:lpstr>
      <vt:lpstr>BR!Print_Area</vt:lpstr>
      <vt:lpstr>CR!Print_Area</vt:lpstr>
      <vt:lpstr>JGB!Print_Area</vt:lpstr>
      <vt:lpstr>JSR!Print_Area</vt:lpstr>
      <vt:lpstr>LBR!Print_Area</vt:lpstr>
      <vt:lpstr>NBB!Print_Area</vt:lpstr>
      <vt:lpstr>NBR!Print_Area</vt:lpstr>
      <vt:lpstr>NSB!Print_Area</vt:lpstr>
      <vt:lpstr>SB!Print_Area</vt:lpstr>
      <vt:lpstr>SW!Print_Area</vt:lpstr>
      <vt:lpstr>TR!Print_Area</vt:lpstr>
      <vt:lpstr>'Payout List'!Print_Titles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Rodeo</cp:lastModifiedBy>
  <cp:lastPrinted>2018-10-17T00:14:53Z</cp:lastPrinted>
  <dcterms:created xsi:type="dcterms:W3CDTF">2009-11-17T03:09:13Z</dcterms:created>
  <dcterms:modified xsi:type="dcterms:W3CDTF">2018-10-19T03:39:45Z</dcterms:modified>
</cp:coreProperties>
</file>